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2"/>
  <workbookPr/>
  <mc:AlternateContent xmlns:mc="http://schemas.openxmlformats.org/markup-compatibility/2006">
    <mc:Choice Requires="x15">
      <x15ac:absPath xmlns:x15ac="http://schemas.microsoft.com/office/spreadsheetml/2010/11/ac" url="P:\BusinessOperations\Websites\Files on website\"/>
    </mc:Choice>
  </mc:AlternateContent>
  <xr:revisionPtr revIDLastSave="0" documentId="8_{9F41CD32-D41D-4EDE-93C0-24C7FD3EFE43}" xr6:coauthVersionLast="36" xr6:coauthVersionMax="36" xr10:uidLastSave="{00000000-0000-0000-0000-000000000000}"/>
  <bookViews>
    <workbookView xWindow="0" yWindow="0" windowWidth="25200" windowHeight="11775" xr2:uid="{00000000-000D-0000-FFFF-FFFF00000000}"/>
  </bookViews>
  <sheets>
    <sheet name="Instructions" sheetId="4" r:id="rId1"/>
    <sheet name="Example" sheetId="3" r:id="rId2"/>
    <sheet name="Energy Audit" sheetId="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5" i="3" l="1"/>
  <c r="H24" i="3"/>
  <c r="H23" i="3"/>
  <c r="H22" i="3"/>
  <c r="H21" i="3"/>
  <c r="F21" i="3"/>
  <c r="H20" i="3"/>
  <c r="E20" i="3"/>
  <c r="H19" i="3"/>
  <c r="H18" i="3"/>
  <c r="F17" i="3"/>
  <c r="H17" i="3" s="1"/>
  <c r="H16" i="3"/>
  <c r="H15" i="3"/>
  <c r="F15" i="3"/>
  <c r="F14" i="3"/>
  <c r="H14" i="3" s="1"/>
  <c r="H13" i="3"/>
  <c r="H12" i="3"/>
  <c r="H11" i="3"/>
  <c r="H10" i="3"/>
  <c r="H9" i="3"/>
  <c r="H8" i="3"/>
  <c r="F7" i="3"/>
  <c r="H7" i="3" s="1"/>
  <c r="H6" i="3"/>
  <c r="E6" i="3"/>
  <c r="H5" i="3"/>
  <c r="I8" i="3" l="1"/>
  <c r="I15" i="3"/>
  <c r="I19" i="3"/>
  <c r="I22" i="3"/>
  <c r="I14" i="3"/>
  <c r="I17" i="3"/>
  <c r="I20" i="3"/>
  <c r="I16" i="3"/>
  <c r="I13" i="3"/>
  <c r="I11" i="3"/>
  <c r="I9" i="3"/>
  <c r="I21" i="3"/>
  <c r="I6" i="3"/>
  <c r="I23" i="3"/>
  <c r="I18" i="3"/>
  <c r="I12" i="3"/>
  <c r="I10" i="3"/>
  <c r="I7" i="3"/>
  <c r="I24" i="3"/>
  <c r="I5" i="3"/>
  <c r="H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Anna</author>
  </authors>
  <commentList>
    <comment ref="E9" authorId="0" shapeId="0" xr:uid="{46363F6C-B74B-4BEF-9CBE-24D716402653}">
      <text>
        <r>
          <rPr>
            <b/>
            <sz val="9"/>
            <color indexed="81"/>
            <rFont val="Tahoma"/>
            <charset val="1"/>
          </rPr>
          <t>Anna:</t>
        </r>
        <r>
          <rPr>
            <sz val="9"/>
            <color indexed="81"/>
            <rFont val="Tahoma"/>
            <charset val="1"/>
          </rPr>
          <t xml:space="preserve">
wired.com</t>
        </r>
      </text>
    </comment>
    <comment ref="E15" authorId="0" shapeId="0" xr:uid="{273B1977-DE59-4A63-9CBD-7105396C1973}">
      <text>
        <r>
          <rPr>
            <b/>
            <sz val="9"/>
            <color indexed="81"/>
            <rFont val="Tahoma"/>
            <charset val="1"/>
          </rPr>
          <t>Anna:</t>
        </r>
        <r>
          <rPr>
            <sz val="9"/>
            <color indexed="81"/>
            <rFont val="Tahoma"/>
            <charset val="1"/>
          </rPr>
          <t xml:space="preserve">
Unable to find source,
assume PL is 1W</t>
        </r>
      </text>
    </comment>
    <comment ref="H18" authorId="0" shapeId="0" xr:uid="{C0704A2F-596B-488C-92BF-99095167D617}">
      <text>
        <r>
          <rPr>
            <b/>
            <sz val="9"/>
            <color indexed="81"/>
            <rFont val="Tahoma"/>
            <charset val="1"/>
          </rPr>
          <t>Anna:</t>
        </r>
        <r>
          <rPr>
            <sz val="9"/>
            <color indexed="81"/>
            <rFont val="Tahoma"/>
            <charset val="1"/>
          </rPr>
          <t xml:space="preserve">
Kenmore.com:
373 kWh/year</t>
        </r>
      </text>
    </comment>
    <comment ref="E21" authorId="0" shapeId="0" xr:uid="{F3A0C8CF-5343-492B-98C9-300FFD17B568}">
      <text>
        <r>
          <rPr>
            <b/>
            <sz val="9"/>
            <color indexed="81"/>
            <rFont val="Tahoma"/>
            <charset val="1"/>
          </rPr>
          <t>Anna:</t>
        </r>
        <r>
          <rPr>
            <sz val="9"/>
            <color indexed="81"/>
            <rFont val="Tahoma"/>
            <charset val="1"/>
          </rPr>
          <t xml:space="preserve">
homedepot.com</t>
        </r>
      </text>
    </comment>
    <comment ref="E23" authorId="0" shapeId="0" xr:uid="{05D31252-F5AA-4859-8498-1F5DADB411EC}">
      <text>
        <r>
          <rPr>
            <b/>
            <sz val="9"/>
            <color indexed="81"/>
            <rFont val="Tahoma"/>
            <charset val="1"/>
          </rPr>
          <t>Anna:</t>
        </r>
        <r>
          <rPr>
            <sz val="9"/>
            <color indexed="81"/>
            <rFont val="Tahoma"/>
            <charset val="1"/>
          </rPr>
          <t xml:space="preserve">
cnet.com</t>
        </r>
      </text>
    </comment>
  </commentList>
</comments>
</file>

<file path=xl/sharedStrings.xml><?xml version="1.0" encoding="utf-8"?>
<sst xmlns="http://schemas.openxmlformats.org/spreadsheetml/2006/main" count="76" uniqueCount="53">
  <si>
    <t>Home Energy Audit</t>
  </si>
  <si>
    <t>Qty</t>
  </si>
  <si>
    <t>Volts</t>
  </si>
  <si>
    <t>Amps</t>
  </si>
  <si>
    <t>Run Watts</t>
  </si>
  <si>
    <t>Load Name/ Description</t>
  </si>
  <si>
    <t>Electric Kettle</t>
  </si>
  <si>
    <t>Microwave</t>
  </si>
  <si>
    <t>Laptops</t>
  </si>
  <si>
    <t>Assumptions</t>
  </si>
  <si>
    <t>ipad (full charge)</t>
  </si>
  <si>
    <t>iphone (full charge)</t>
  </si>
  <si>
    <t>Dehumidifier</t>
  </si>
  <si>
    <t xml:space="preserve">Refrigerator </t>
  </si>
  <si>
    <t>Twinkly lights (p/string)</t>
  </si>
  <si>
    <t xml:space="preserve">Stove </t>
  </si>
  <si>
    <t>% Total</t>
  </si>
  <si>
    <t>Toaster</t>
  </si>
  <si>
    <t>Nightlight</t>
  </si>
  <si>
    <t>Printer</t>
  </si>
  <si>
    <t>Roku</t>
  </si>
  <si>
    <t>Lightbulbs Bedrm</t>
  </si>
  <si>
    <t>Lightbulbs Livingrm</t>
  </si>
  <si>
    <t>TV Phantom Load</t>
  </si>
  <si>
    <t>Microwave Phantom Load</t>
  </si>
  <si>
    <t>Sony Speaker</t>
  </si>
  <si>
    <t>W/kWh</t>
  </si>
  <si>
    <t>day/week</t>
  </si>
  <si>
    <t>hrs/day</t>
  </si>
  <si>
    <t>Lightbulb Bathrm</t>
  </si>
  <si>
    <t>weeks/mo</t>
  </si>
  <si>
    <t>Total:</t>
  </si>
  <si>
    <t>days/week</t>
  </si>
  <si>
    <t>kWh/month</t>
  </si>
  <si>
    <t>Conversions</t>
  </si>
  <si>
    <t>Consistant rate of usage per day, week, month.</t>
  </si>
  <si>
    <t>Consistant time spent at home.</t>
  </si>
  <si>
    <t>Consistant amount of people using appliances.</t>
  </si>
  <si>
    <t>TV - Magnavox</t>
  </si>
  <si>
    <t>kWh/month formula: (eX*fX*gX)/g29</t>
  </si>
  <si>
    <t>%Total formula: kWh/month / total</t>
  </si>
  <si>
    <t>Total: =sum of all values in H</t>
  </si>
  <si>
    <t>Key Words:</t>
  </si>
  <si>
    <r>
      <rPr>
        <b/>
        <sz val="12"/>
        <color theme="1"/>
        <rFont val="Bodoni MT"/>
        <family val="1"/>
      </rPr>
      <t>Kilowatt Hours (kWh):</t>
    </r>
    <r>
      <rPr>
        <sz val="12"/>
        <color theme="1"/>
        <rFont val="Bodoni MT"/>
        <family val="1"/>
      </rPr>
      <t xml:space="preserve">
Watts aren’t just a family of football players, but an international unit of power, and is actually a rate of 1 joule/second. It takes many many joules to power our appliances, so it is easier to measure in kilowatts. Kilowatt hours are a rate of use, and is basically the amount of energy used if you ran a 1000 watt appliance for an hour. So, a 100 watt appliance would take 10 hours to use 1 kilowatt hour of energy. 
For this audit, it isn’t crucial to completely understand the concept of kWh, but having this context is useful when filling out your audit. 
</t>
    </r>
    <r>
      <rPr>
        <b/>
        <sz val="12"/>
        <color theme="1"/>
        <rFont val="Bodoni MT"/>
        <family val="1"/>
      </rPr>
      <t>Phantom Load:</t>
    </r>
    <r>
      <rPr>
        <sz val="12"/>
        <color theme="1"/>
        <rFont val="Bodoni MT"/>
        <family val="1"/>
      </rPr>
      <t xml:space="preserve">
 When some appliances are turned off, they still use electricity, this the term phantom load. The biggest culprits of this are TV’s and computers. Unplugging after use or using a power strip is the best way to reduce the phantom load. You can sometimes find the phantom load for your appliance online, but not always.</t>
    </r>
  </si>
  <si>
    <t>How to Monitor your Energy Use</t>
  </si>
  <si>
    <t>1. Room by room, identify items that use electricity and add their names into the spreadsheet. If you have more than one of the same thing in different rooms, only list one but change the quantity to 2. 
2.After you’ve logged everything, start researching their energy use and insert that into the spreadsheet. The most consistent value you will find is run watts, but the item may denote it in volts and/or amps instead. 
To find kWh/month for something using volts/amps use the following formula found in cell H19 in the example spreadsheet: (volts*amps*time*4.34524)/1000
     -Phantom Load: Make sure to try to find the phantom load for appliances. You’ll know if you need to look it up if the appliance has a light on even when it is powered off. That little light may only use a bit of energy, but it adds up! Reference the example sheet to see how to format this. 
3. Fill in the information about your usage on the sheet - how many hours it’s used per day that you use it, and how many days out of the week that you use it. 
4. To find kWh/month, use the following formula: (run watts*hrs/day*days used per week*4.34524)/1000. The number 4.34524 represents the exact number of weeks in a month. 
5. Find the total kWh/month using this formula: =SUM(H5:H24) 
6. Find the percent total for each object - this step isn’t necessary but very interesting and useful when figuring out where your energy usage is at and what you can decrease. This is found by dividing the item’s kWh/month by the total kWh.</t>
  </si>
  <si>
    <t>Resources</t>
  </si>
  <si>
    <t xml:space="preserve">Many objects like lightbulbs or microwaves are actually labeled with what their watts are.
Look it up - Every bit of technology is a little bit different, so look up your model online and look through the fact sheet to find its energy usage. 
Energy Star: If your appliance is Energy Star certified, go to their website and click on “Find Products” at the top of the page. </t>
  </si>
  <si>
    <t>Tips &amp; Tricks</t>
  </si>
  <si>
    <t>1. For things that you charge like your phone or laptop, figure out how much time it takes to charge it - that’ll be your hours/day use
It can be exhausting to log every little thing. You can’t always find all of the information you need, so make estimates. Remember that this is just an exercise so do the best you can!
2. If things get confusing, reference the example audit I created and see what I did. 
3. Another cool thing you can do is predict how much your electricity bill will cost. When you get a bill, it will tell you their rate (how much the electricity costs). You can then multiply your total monthly by their rate and estimate how much your electricity bill will be. If your home or apartment also uses natural gas, this will also be included in your energy bill so check out your natural gas usage trends in past bills to make a total estimate.</t>
  </si>
  <si>
    <t>Why do an Energy Audit</t>
  </si>
  <si>
    <t xml:space="preserve">Why do an audit on your energy use? Think of it as an exercise in mindfulness - doing an audit allows you to become more aware of what is using power as well as how much you’re actually using. Once you understand your usage, it becomes clear how you can reduce your use. 
Use this document to guide you on your journey. This method is not the only way to do it, and if you find yourself struggling with any part of it, go online and look at other methods. The purpose of this is purely behavioral - doing the audit will not reduce your energy consumption, but identifying what is using how much power will allow you to adjust your energy consumption. </t>
  </si>
  <si>
    <t xml:space="preserve">
You did it! Now you know exactly how much energy you are consuming. Use this knowledge to be conscious of your energy consumption in the future, and make changes to lower it. When I did my audit, I was most surprised by the phantom load from my microwave - the phantom load alone used more energy than my speaker! Because I learned that, I started unplugging my microwave when I’m not using 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</si>
</sst>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sz val="9"/>
      <color indexed="81"/>
      <name val="Tahoma"/>
      <charset val="1"/>
    </font>
    <font>
      <b/>
      <sz val="9"/>
      <color indexed="81"/>
      <name val="Tahoma"/>
      <charset val="1"/>
    </font>
    <font>
      <sz val="11"/>
      <color theme="1"/>
      <name val="Baskerville Old Face"/>
      <family val="1"/>
    </font>
    <font>
      <b/>
      <sz val="11"/>
      <color theme="1"/>
      <name val="Baskerville Old Face"/>
      <family val="1"/>
    </font>
    <font>
      <sz val="16"/>
      <color theme="1"/>
      <name val="Baskerville Old Face"/>
      <family val="1"/>
    </font>
    <font>
      <b/>
      <sz val="15"/>
      <color theme="3"/>
      <name val="Baskerville Old Face"/>
      <family val="1"/>
    </font>
    <font>
      <b/>
      <sz val="13"/>
      <color theme="3"/>
      <name val="Baskerville Old Face"/>
      <family val="1"/>
    </font>
    <font>
      <sz val="8"/>
      <color theme="1"/>
      <name val="Baskerville Old Face"/>
      <family val="1"/>
    </font>
    <font>
      <sz val="11"/>
      <color theme="0"/>
      <name val="Calibri"/>
      <family val="2"/>
      <scheme val="minor"/>
    </font>
    <font>
      <sz val="11"/>
      <color theme="1"/>
      <name val="Bodoni MT"/>
      <family val="1"/>
    </font>
    <font>
      <sz val="12"/>
      <color theme="1"/>
      <name val="Bodoni MT"/>
      <family val="1"/>
    </font>
    <font>
      <b/>
      <sz val="16"/>
      <color theme="0"/>
      <name val="Bodoni MT"/>
      <family val="1"/>
    </font>
    <font>
      <b/>
      <sz val="14"/>
      <color theme="0"/>
      <name val="Bodoni MT"/>
      <family val="1"/>
    </font>
    <font>
      <b/>
      <sz val="12"/>
      <color theme="1"/>
      <name val="Bodoni MT"/>
      <family val="1"/>
    </font>
    <font>
      <sz val="16"/>
      <color theme="0"/>
      <name val="Bodoni MT"/>
      <family val="1"/>
    </font>
    <font>
      <sz val="14"/>
      <color theme="0"/>
      <name val="Bodoni MT"/>
      <family val="1"/>
    </font>
    <font>
      <sz val="16"/>
      <color theme="0"/>
      <name val="Calibri"/>
      <family val="2"/>
      <scheme val="minor"/>
    </font>
    <font>
      <sz val="11"/>
      <color theme="1" tint="0.499984740745262"/>
      <name val="Calibri"/>
      <family val="2"/>
      <scheme val="minor"/>
    </font>
    <font>
      <b/>
      <sz val="14"/>
      <color theme="2"/>
      <name val="Bodoni MT"/>
      <family val="1"/>
    </font>
  </fonts>
  <fills count="8">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79998168889431442"/>
        <bgColor indexed="64"/>
      </patternFill>
    </fill>
    <fill>
      <patternFill patternType="solid">
        <fgColor theme="9" tint="-0.249977111117893"/>
        <bgColor indexed="64"/>
      </patternFill>
    </fill>
  </fills>
  <borders count="35">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0" fontId="2" fillId="0" borderId="5" applyNumberFormat="0" applyFill="0" applyAlignment="0" applyProtection="0"/>
    <xf numFmtId="0" fontId="3" fillId="0" borderId="6" applyNumberFormat="0" applyFill="0" applyAlignment="0" applyProtection="0"/>
    <xf numFmtId="0" fontId="1" fillId="2" borderId="0" applyNumberFormat="0" applyBorder="0" applyAlignment="0" applyProtection="0"/>
    <xf numFmtId="0" fontId="1" fillId="3" borderId="0" applyNumberFormat="0" applyBorder="0" applyAlignment="0" applyProtection="0"/>
    <xf numFmtId="0" fontId="12" fillId="4" borderId="0" applyNumberFormat="0" applyBorder="0" applyAlignment="0" applyProtection="0"/>
    <xf numFmtId="0" fontId="1" fillId="5" borderId="0" applyNumberFormat="0" applyBorder="0" applyAlignment="0" applyProtection="0"/>
  </cellStyleXfs>
  <cellXfs count="103">
    <xf numFmtId="0" fontId="0" fillId="0" borderId="0" xfId="0"/>
    <xf numFmtId="0" fontId="6" fillId="0" borderId="0" xfId="0" applyFont="1"/>
    <xf numFmtId="0" fontId="7" fillId="0" borderId="0" xfId="0" applyFont="1"/>
    <xf numFmtId="0" fontId="7" fillId="0" borderId="0" xfId="0" applyFont="1" applyAlignment="1">
      <alignment horizontal="center"/>
    </xf>
    <xf numFmtId="0" fontId="7" fillId="0" borderId="0" xfId="0" applyFont="1" applyBorder="1" applyAlignment="1">
      <alignment horizontal="center"/>
    </xf>
    <xf numFmtId="0" fontId="10" fillId="0" borderId="0" xfId="2" applyFont="1" applyBorder="1"/>
    <xf numFmtId="0" fontId="10" fillId="0" borderId="6" xfId="2" applyFont="1" applyAlignment="1">
      <alignment horizontal="center"/>
    </xf>
    <xf numFmtId="0" fontId="6" fillId="3" borderId="1" xfId="4" applyFont="1" applyBorder="1"/>
    <xf numFmtId="0" fontId="6" fillId="2" borderId="0" xfId="3" applyFont="1" applyBorder="1"/>
    <xf numFmtId="0" fontId="6" fillId="2" borderId="4" xfId="3" applyFont="1" applyBorder="1"/>
    <xf numFmtId="0" fontId="6" fillId="2" borderId="3" xfId="3" applyFont="1" applyBorder="1"/>
    <xf numFmtId="10" fontId="6" fillId="2" borderId="10" xfId="3" applyNumberFormat="1" applyFont="1" applyBorder="1"/>
    <xf numFmtId="0" fontId="6" fillId="3" borderId="0" xfId="4" applyFont="1"/>
    <xf numFmtId="0" fontId="6" fillId="3" borderId="3" xfId="4" applyFont="1" applyBorder="1"/>
    <xf numFmtId="10" fontId="6" fillId="3" borderId="2" xfId="4" applyNumberFormat="1" applyFont="1" applyBorder="1"/>
    <xf numFmtId="0" fontId="6" fillId="2" borderId="0" xfId="3" applyFont="1"/>
    <xf numFmtId="10" fontId="6" fillId="2" borderId="2" xfId="3" applyNumberFormat="1" applyFont="1" applyBorder="1"/>
    <xf numFmtId="0" fontId="6" fillId="3" borderId="0" xfId="4" applyFont="1" applyBorder="1"/>
    <xf numFmtId="0" fontId="6" fillId="3" borderId="1" xfId="4" applyFont="1" applyBorder="1" applyAlignment="1">
      <alignment horizontal="right"/>
    </xf>
    <xf numFmtId="0" fontId="6" fillId="2" borderId="2" xfId="3" applyFont="1" applyBorder="1"/>
    <xf numFmtId="0" fontId="6" fillId="3" borderId="11" xfId="4" applyFont="1" applyBorder="1"/>
    <xf numFmtId="0" fontId="6" fillId="3" borderId="8" xfId="4" applyFont="1" applyBorder="1"/>
    <xf numFmtId="0" fontId="6" fillId="3" borderId="9" xfId="4" applyFont="1" applyBorder="1"/>
    <xf numFmtId="10" fontId="6" fillId="3" borderId="11" xfId="4" applyNumberFormat="1" applyFont="1" applyBorder="1"/>
    <xf numFmtId="0" fontId="6" fillId="0" borderId="0" xfId="0" applyFont="1" applyAlignment="1"/>
    <xf numFmtId="0" fontId="6" fillId="2" borderId="0" xfId="3" applyFont="1" applyBorder="1" applyAlignment="1"/>
    <xf numFmtId="0" fontId="8" fillId="3" borderId="13" xfId="4" applyFont="1" applyBorder="1" applyAlignment="1">
      <alignment horizontal="right"/>
    </xf>
    <xf numFmtId="0" fontId="8" fillId="3" borderId="12" xfId="4" applyFont="1" applyBorder="1" applyAlignment="1"/>
    <xf numFmtId="0" fontId="11" fillId="3" borderId="14" xfId="4" applyFont="1" applyBorder="1" applyAlignment="1"/>
    <xf numFmtId="0" fontId="6" fillId="2" borderId="19" xfId="3" applyFont="1" applyBorder="1" applyAlignment="1"/>
    <xf numFmtId="0" fontId="6" fillId="2" borderId="23" xfId="3" applyFont="1" applyBorder="1" applyAlignment="1">
      <alignment horizontal="center"/>
    </xf>
    <xf numFmtId="0" fontId="6" fillId="2" borderId="25" xfId="3" applyFont="1" applyBorder="1" applyAlignment="1">
      <alignment horizontal="center"/>
    </xf>
    <xf numFmtId="0" fontId="6" fillId="2" borderId="26" xfId="3" applyFont="1" applyBorder="1" applyAlignment="1">
      <alignment horizontal="center"/>
    </xf>
    <xf numFmtId="0" fontId="6" fillId="2" borderId="29" xfId="3" applyFont="1" applyBorder="1" applyAlignment="1"/>
    <xf numFmtId="0" fontId="6" fillId="2" borderId="30" xfId="3" applyFont="1" applyBorder="1" applyAlignment="1"/>
    <xf numFmtId="0" fontId="6" fillId="2" borderId="15" xfId="3" applyFont="1" applyBorder="1" applyAlignment="1"/>
    <xf numFmtId="0" fontId="6" fillId="2" borderId="16" xfId="3" applyFont="1" applyBorder="1" applyAlignment="1"/>
    <xf numFmtId="0" fontId="6" fillId="2" borderId="17" xfId="3" applyFont="1" applyBorder="1" applyAlignment="1"/>
    <xf numFmtId="0" fontId="6" fillId="2" borderId="9" xfId="3" applyFont="1" applyBorder="1" applyAlignment="1"/>
    <xf numFmtId="0" fontId="6" fillId="2" borderId="18" xfId="3" applyFont="1" applyBorder="1" applyAlignment="1"/>
    <xf numFmtId="0" fontId="6" fillId="3" borderId="31" xfId="4" applyFont="1" applyBorder="1"/>
    <xf numFmtId="0" fontId="21" fillId="0" borderId="0" xfId="0" applyFont="1"/>
    <xf numFmtId="0" fontId="16" fillId="7" borderId="32" xfId="6" applyFont="1" applyFill="1" applyBorder="1" applyAlignment="1">
      <alignment horizontal="center" vertical="center" wrapText="1"/>
    </xf>
    <xf numFmtId="0" fontId="19" fillId="7" borderId="33" xfId="6" applyFont="1" applyFill="1" applyBorder="1" applyAlignment="1">
      <alignment horizontal="center" vertical="center" wrapText="1"/>
    </xf>
    <xf numFmtId="0" fontId="19" fillId="7" borderId="34" xfId="6" applyFont="1" applyFill="1" applyBorder="1" applyAlignment="1">
      <alignment horizontal="center" vertical="center" wrapText="1"/>
    </xf>
    <xf numFmtId="0" fontId="13" fillId="5" borderId="13" xfId="6" applyFont="1" applyBorder="1" applyAlignment="1">
      <alignment vertical="top" wrapText="1"/>
    </xf>
    <xf numFmtId="0" fontId="13" fillId="5" borderId="12" xfId="6" applyFont="1" applyBorder="1" applyAlignment="1">
      <alignment vertical="top" wrapText="1"/>
    </xf>
    <xf numFmtId="0" fontId="13" fillId="5" borderId="14" xfId="6" applyFont="1" applyBorder="1" applyAlignment="1">
      <alignment vertical="top" wrapText="1"/>
    </xf>
    <xf numFmtId="0" fontId="13" fillId="5" borderId="15" xfId="6" applyFont="1" applyBorder="1" applyAlignment="1">
      <alignment vertical="top" wrapText="1"/>
    </xf>
    <xf numFmtId="0" fontId="13" fillId="5" borderId="0" xfId="6" applyFont="1" applyBorder="1" applyAlignment="1">
      <alignment vertical="top" wrapText="1"/>
    </xf>
    <xf numFmtId="0" fontId="13" fillId="5" borderId="16" xfId="6" applyFont="1" applyBorder="1" applyAlignment="1">
      <alignment vertical="top" wrapText="1"/>
    </xf>
    <xf numFmtId="0" fontId="13" fillId="5" borderId="17" xfId="6" applyFont="1" applyBorder="1" applyAlignment="1">
      <alignment vertical="top" wrapText="1"/>
    </xf>
    <xf numFmtId="0" fontId="13" fillId="5" borderId="9" xfId="6" applyFont="1" applyBorder="1" applyAlignment="1">
      <alignment vertical="top" wrapText="1"/>
    </xf>
    <xf numFmtId="0" fontId="13" fillId="5" borderId="18" xfId="6" applyFont="1" applyBorder="1" applyAlignment="1">
      <alignment vertical="top" wrapText="1"/>
    </xf>
    <xf numFmtId="0" fontId="22" fillId="7" borderId="13" xfId="0" applyFont="1" applyFill="1" applyBorder="1" applyAlignment="1">
      <alignment vertical="top" wrapText="1"/>
    </xf>
    <xf numFmtId="0" fontId="22" fillId="7" borderId="12" xfId="0" applyFont="1" applyFill="1" applyBorder="1" applyAlignment="1">
      <alignment vertical="top"/>
    </xf>
    <xf numFmtId="0" fontId="22" fillId="7" borderId="14" xfId="0" applyFont="1" applyFill="1" applyBorder="1" applyAlignment="1">
      <alignment vertical="top"/>
    </xf>
    <xf numFmtId="0" fontId="22" fillId="7" borderId="15" xfId="0" applyFont="1" applyFill="1" applyBorder="1" applyAlignment="1">
      <alignment vertical="top"/>
    </xf>
    <xf numFmtId="0" fontId="22" fillId="7" borderId="0" xfId="0" applyFont="1" applyFill="1" applyBorder="1" applyAlignment="1">
      <alignment vertical="top"/>
    </xf>
    <xf numFmtId="0" fontId="22" fillId="7" borderId="16" xfId="0" applyFont="1" applyFill="1" applyBorder="1" applyAlignment="1">
      <alignment vertical="top"/>
    </xf>
    <xf numFmtId="0" fontId="22" fillId="7" borderId="17" xfId="0" applyFont="1" applyFill="1" applyBorder="1" applyAlignment="1">
      <alignment vertical="top"/>
    </xf>
    <xf numFmtId="0" fontId="22" fillId="7" borderId="9" xfId="0" applyFont="1" applyFill="1" applyBorder="1" applyAlignment="1">
      <alignment vertical="top"/>
    </xf>
    <xf numFmtId="0" fontId="22" fillId="7" borderId="18" xfId="0" applyFont="1" applyFill="1" applyBorder="1" applyAlignment="1">
      <alignment vertical="top"/>
    </xf>
    <xf numFmtId="0" fontId="15" fillId="7" borderId="32" xfId="0" applyFont="1" applyFill="1" applyBorder="1" applyAlignment="1">
      <alignment horizontal="center"/>
    </xf>
    <xf numFmtId="0" fontId="15" fillId="7" borderId="33" xfId="0" applyFont="1" applyFill="1" applyBorder="1" applyAlignment="1">
      <alignment horizontal="center"/>
    </xf>
    <xf numFmtId="0" fontId="15" fillId="7" borderId="34" xfId="0" applyFont="1" applyFill="1" applyBorder="1" applyAlignment="1">
      <alignment horizontal="center"/>
    </xf>
    <xf numFmtId="0" fontId="13" fillId="6" borderId="13" xfId="0" applyFont="1" applyFill="1" applyBorder="1" applyAlignment="1">
      <alignment vertical="top" wrapText="1"/>
    </xf>
    <xf numFmtId="0" fontId="13" fillId="6" borderId="12" xfId="0" applyFont="1" applyFill="1" applyBorder="1" applyAlignment="1">
      <alignment vertical="top" wrapText="1"/>
    </xf>
    <xf numFmtId="0" fontId="13" fillId="6" borderId="14" xfId="0" applyFont="1" applyFill="1" applyBorder="1" applyAlignment="1">
      <alignment vertical="top" wrapText="1"/>
    </xf>
    <xf numFmtId="0" fontId="13" fillId="6" borderId="15" xfId="0" applyFont="1" applyFill="1" applyBorder="1" applyAlignment="1">
      <alignment vertical="top" wrapText="1"/>
    </xf>
    <xf numFmtId="0" fontId="13" fillId="6" borderId="0" xfId="0" applyFont="1" applyFill="1" applyBorder="1" applyAlignment="1">
      <alignment vertical="top" wrapText="1"/>
    </xf>
    <xf numFmtId="0" fontId="13" fillId="6" borderId="16" xfId="0" applyFont="1" applyFill="1" applyBorder="1" applyAlignment="1">
      <alignment vertical="top" wrapText="1"/>
    </xf>
    <xf numFmtId="0" fontId="13" fillId="6" borderId="17" xfId="0" applyFont="1" applyFill="1" applyBorder="1" applyAlignment="1">
      <alignment vertical="top" wrapText="1"/>
    </xf>
    <xf numFmtId="0" fontId="13" fillId="6" borderId="9" xfId="0" applyFont="1" applyFill="1" applyBorder="1" applyAlignment="1">
      <alignment vertical="top" wrapText="1"/>
    </xf>
    <xf numFmtId="0" fontId="13" fillId="6" borderId="18" xfId="0" applyFont="1" applyFill="1" applyBorder="1" applyAlignment="1">
      <alignment vertical="top" wrapText="1"/>
    </xf>
    <xf numFmtId="0" fontId="18" fillId="7" borderId="32" xfId="0" applyFont="1" applyFill="1" applyBorder="1" applyAlignment="1">
      <alignment horizontal="center" vertical="top"/>
    </xf>
    <xf numFmtId="0" fontId="18" fillId="7" borderId="33" xfId="0" applyFont="1" applyFill="1" applyBorder="1" applyAlignment="1">
      <alignment horizontal="center" vertical="top"/>
    </xf>
    <xf numFmtId="0" fontId="18" fillId="7" borderId="34" xfId="0" applyFont="1" applyFill="1" applyBorder="1" applyAlignment="1">
      <alignment horizontal="center" vertical="top"/>
    </xf>
    <xf numFmtId="0" fontId="15" fillId="7" borderId="32" xfId="5" applyFont="1" applyFill="1" applyBorder="1" applyAlignment="1">
      <alignment horizontal="center"/>
    </xf>
    <xf numFmtId="0" fontId="20" fillId="7" borderId="33" xfId="5" applyFont="1" applyFill="1" applyBorder="1" applyAlignment="1">
      <alignment horizontal="center"/>
    </xf>
    <xf numFmtId="0" fontId="20" fillId="7" borderId="34" xfId="5" applyFont="1" applyFill="1" applyBorder="1" applyAlignment="1">
      <alignment horizontal="center"/>
    </xf>
    <xf numFmtId="0" fontId="14" fillId="6" borderId="13" xfId="0" applyFont="1" applyFill="1" applyBorder="1" applyAlignment="1">
      <alignment vertical="top" wrapText="1"/>
    </xf>
    <xf numFmtId="0" fontId="14" fillId="6" borderId="12" xfId="0" applyFont="1" applyFill="1" applyBorder="1" applyAlignment="1">
      <alignment vertical="top" wrapText="1"/>
    </xf>
    <xf numFmtId="0" fontId="14" fillId="6" borderId="15" xfId="0" applyFont="1" applyFill="1" applyBorder="1" applyAlignment="1">
      <alignment vertical="top" wrapText="1"/>
    </xf>
    <xf numFmtId="0" fontId="14" fillId="6" borderId="0" xfId="0" applyFont="1" applyFill="1" applyBorder="1" applyAlignment="1">
      <alignment vertical="top" wrapText="1"/>
    </xf>
    <xf numFmtId="0" fontId="14" fillId="6" borderId="17" xfId="0" applyFont="1" applyFill="1" applyBorder="1" applyAlignment="1">
      <alignment vertical="top" wrapText="1"/>
    </xf>
    <xf numFmtId="0" fontId="14" fillId="6" borderId="9" xfId="0" applyFont="1" applyFill="1" applyBorder="1" applyAlignment="1">
      <alignment vertical="top" wrapText="1"/>
    </xf>
    <xf numFmtId="0" fontId="13" fillId="6" borderId="12" xfId="0" applyFont="1" applyFill="1" applyBorder="1" applyAlignment="1">
      <alignment vertical="top"/>
    </xf>
    <xf numFmtId="0" fontId="13" fillId="6" borderId="14" xfId="0" applyFont="1" applyFill="1" applyBorder="1" applyAlignment="1">
      <alignment vertical="top"/>
    </xf>
    <xf numFmtId="0" fontId="13" fillId="6" borderId="15" xfId="0" applyFont="1" applyFill="1" applyBorder="1" applyAlignment="1">
      <alignment vertical="top"/>
    </xf>
    <xf numFmtId="0" fontId="13" fillId="6" borderId="0" xfId="0" applyFont="1" applyFill="1" applyBorder="1" applyAlignment="1">
      <alignment vertical="top"/>
    </xf>
    <xf numFmtId="0" fontId="13" fillId="6" borderId="16" xfId="0" applyFont="1" applyFill="1" applyBorder="1" applyAlignment="1">
      <alignment vertical="top"/>
    </xf>
    <xf numFmtId="0" fontId="13" fillId="6" borderId="17" xfId="0" applyFont="1" applyFill="1" applyBorder="1" applyAlignment="1">
      <alignment vertical="top"/>
    </xf>
    <xf numFmtId="0" fontId="13" fillId="6" borderId="9" xfId="0" applyFont="1" applyFill="1" applyBorder="1" applyAlignment="1">
      <alignment vertical="top"/>
    </xf>
    <xf numFmtId="0" fontId="6" fillId="2" borderId="7" xfId="3" applyFont="1" applyBorder="1" applyAlignment="1">
      <alignment horizontal="left"/>
    </xf>
    <xf numFmtId="0" fontId="6" fillId="2" borderId="24" xfId="3" applyFont="1" applyBorder="1" applyAlignment="1">
      <alignment horizontal="left"/>
    </xf>
    <xf numFmtId="0" fontId="6" fillId="2" borderId="27" xfId="3" applyFont="1" applyBorder="1" applyAlignment="1">
      <alignment horizontal="left"/>
    </xf>
    <xf numFmtId="0" fontId="6" fillId="2" borderId="28" xfId="3" applyFont="1" applyBorder="1" applyAlignment="1">
      <alignment horizontal="left"/>
    </xf>
    <xf numFmtId="0" fontId="7" fillId="2" borderId="20" xfId="3" applyFont="1" applyBorder="1" applyAlignment="1">
      <alignment horizontal="center"/>
    </xf>
    <xf numFmtId="0" fontId="7" fillId="2" borderId="21" xfId="3" applyFont="1" applyBorder="1" applyAlignment="1">
      <alignment horizontal="center"/>
    </xf>
    <xf numFmtId="0" fontId="7" fillId="2" borderId="22" xfId="3" applyFont="1" applyBorder="1" applyAlignment="1">
      <alignment horizontal="center"/>
    </xf>
    <xf numFmtId="0" fontId="9" fillId="0" borderId="5" xfId="1" applyFont="1" applyAlignment="1">
      <alignment horizontal="center"/>
    </xf>
    <xf numFmtId="0" fontId="6" fillId="0" borderId="0" xfId="0" applyFont="1" applyAlignment="1">
      <alignment horizontal="center"/>
    </xf>
  </cellXfs>
  <cellStyles count="7">
    <cellStyle name="20% - Accent1" xfId="3" builtinId="30"/>
    <cellStyle name="20% - Accent6" xfId="6" builtinId="50"/>
    <cellStyle name="40% - Accent1" xfId="4" builtinId="31"/>
    <cellStyle name="Accent6" xfId="5" builtinId="49"/>
    <cellStyle name="Heading 1" xfId="1" builtinId="16"/>
    <cellStyle name="Heading 2" xfId="2" builtinId="1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a:latin typeface="Baskerville Old Face" panose="02020602080505020303" pitchFamily="18" charset="0"/>
              </a:rPr>
              <a:t>kWh/month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75"/>
      <c:rotY val="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v>kWh/month</c:v>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F225-4C95-9880-37218B1CB394}"/>
              </c:ext>
            </c:extLst>
          </c:dPt>
          <c:dPt>
            <c:idx val="1"/>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3-F225-4C95-9880-37218B1CB394}"/>
              </c:ext>
            </c:extLst>
          </c:dPt>
          <c:dPt>
            <c:idx val="2"/>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5-F225-4C95-9880-37218B1CB394}"/>
              </c:ext>
            </c:extLst>
          </c:dPt>
          <c:dPt>
            <c:idx val="3"/>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7-F225-4C95-9880-37218B1CB394}"/>
              </c:ext>
            </c:extLst>
          </c:dPt>
          <c:dPt>
            <c:idx val="4"/>
            <c:bubble3D val="0"/>
            <c:spPr>
              <a:solidFill>
                <a:schemeClr val="accent3">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9-F225-4C95-9880-37218B1CB394}"/>
              </c:ext>
            </c:extLst>
          </c:dPt>
          <c:dPt>
            <c:idx val="5"/>
            <c:bubble3D val="0"/>
            <c:spPr>
              <a:solidFill>
                <a:schemeClr val="accent5">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B-F225-4C95-9880-37218B1CB394}"/>
              </c:ext>
            </c:extLst>
          </c:dPt>
          <c:dPt>
            <c:idx val="6"/>
            <c:bubble3D val="0"/>
            <c:spPr>
              <a:solidFill>
                <a:schemeClr val="accent1">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F225-4C95-9880-37218B1CB394}"/>
              </c:ext>
            </c:extLst>
          </c:dPt>
          <c:dPt>
            <c:idx val="7"/>
            <c:bubble3D val="0"/>
            <c:spPr>
              <a:solidFill>
                <a:schemeClr val="accent3">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F225-4C95-9880-37218B1CB394}"/>
              </c:ext>
            </c:extLst>
          </c:dPt>
          <c:dPt>
            <c:idx val="8"/>
            <c:bubble3D val="0"/>
            <c:spPr>
              <a:solidFill>
                <a:schemeClr val="accent5">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1-F225-4C95-9880-37218B1CB394}"/>
              </c:ext>
            </c:extLst>
          </c:dPt>
          <c:dPt>
            <c:idx val="9"/>
            <c:bubble3D val="0"/>
            <c:spPr>
              <a:solidFill>
                <a:schemeClr val="accent1">
                  <a:lumMod val="8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3-F225-4C95-9880-37218B1CB394}"/>
              </c:ext>
            </c:extLst>
          </c:dPt>
          <c:dPt>
            <c:idx val="10"/>
            <c:bubble3D val="0"/>
            <c:spPr>
              <a:solidFill>
                <a:schemeClr val="accent3">
                  <a:lumMod val="8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5-F225-4C95-9880-37218B1CB394}"/>
              </c:ext>
            </c:extLst>
          </c:dPt>
          <c:dPt>
            <c:idx val="11"/>
            <c:bubble3D val="0"/>
            <c:spPr>
              <a:solidFill>
                <a:schemeClr val="accent5">
                  <a:lumMod val="8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7-F225-4C95-9880-37218B1CB394}"/>
              </c:ext>
            </c:extLst>
          </c:dPt>
          <c:dPt>
            <c:idx val="12"/>
            <c:bubble3D val="0"/>
            <c:spPr>
              <a:solidFill>
                <a:schemeClr val="accent1">
                  <a:lumMod val="60000"/>
                  <a:lumOff val="4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9-F225-4C95-9880-37218B1CB394}"/>
              </c:ext>
            </c:extLst>
          </c:dPt>
          <c:dPt>
            <c:idx val="13"/>
            <c:bubble3D val="0"/>
            <c:spPr>
              <a:solidFill>
                <a:schemeClr val="accent3">
                  <a:lumMod val="60000"/>
                  <a:lumOff val="4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B-F225-4C95-9880-37218B1CB394}"/>
              </c:ext>
            </c:extLst>
          </c:dPt>
          <c:dPt>
            <c:idx val="14"/>
            <c:bubble3D val="0"/>
            <c:spPr>
              <a:solidFill>
                <a:schemeClr val="accent5">
                  <a:lumMod val="60000"/>
                  <a:lumOff val="4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D-F225-4C95-9880-37218B1CB394}"/>
              </c:ext>
            </c:extLst>
          </c:dPt>
          <c:dPt>
            <c:idx val="15"/>
            <c:bubble3D val="0"/>
            <c:spPr>
              <a:solidFill>
                <a:schemeClr val="accent1">
                  <a:lumMod val="5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F-F225-4C95-9880-37218B1CB394}"/>
              </c:ext>
            </c:extLst>
          </c:dPt>
          <c:dPt>
            <c:idx val="16"/>
            <c:bubble3D val="0"/>
            <c:spPr>
              <a:solidFill>
                <a:schemeClr val="accent3">
                  <a:lumMod val="5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1-F225-4C95-9880-37218B1CB394}"/>
              </c:ext>
            </c:extLst>
          </c:dPt>
          <c:dPt>
            <c:idx val="17"/>
            <c:bubble3D val="0"/>
            <c:spPr>
              <a:solidFill>
                <a:schemeClr val="accent5">
                  <a:lumMod val="5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3-F225-4C95-9880-37218B1CB394}"/>
              </c:ext>
            </c:extLst>
          </c:dPt>
          <c:dPt>
            <c:idx val="18"/>
            <c:bubble3D val="0"/>
            <c:spPr>
              <a:solidFill>
                <a:schemeClr val="accent1">
                  <a:lumMod val="70000"/>
                  <a:lumOff val="3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5-F225-4C95-9880-37218B1CB394}"/>
              </c:ext>
            </c:extLst>
          </c:dPt>
          <c:dPt>
            <c:idx val="19"/>
            <c:bubble3D val="0"/>
            <c:spPr>
              <a:solidFill>
                <a:schemeClr val="accent3">
                  <a:lumMod val="70000"/>
                  <a:lumOff val="3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7-F225-4C95-9880-37218B1CB394}"/>
              </c:ext>
            </c:extLst>
          </c:dPt>
          <c:dLbls>
            <c:dLbl>
              <c:idx val="0"/>
              <c:delete val="1"/>
              <c:extLst>
                <c:ext xmlns:c15="http://schemas.microsoft.com/office/drawing/2012/chart" uri="{CE6537A1-D6FC-4f65-9D91-7224C49458BB}"/>
                <c:ext xmlns:c16="http://schemas.microsoft.com/office/drawing/2014/chart" uri="{C3380CC4-5D6E-409C-BE32-E72D297353CC}">
                  <c16:uniqueId val="{00000001-F225-4C95-9880-37218B1CB394}"/>
                </c:ext>
              </c:extLst>
            </c:dLbl>
            <c:dLbl>
              <c:idx val="1"/>
              <c:layout>
                <c:manualLayout>
                  <c:x val="-5.8879411353433851E-2"/>
                  <c:y val="-0.11703152121959196"/>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Baskerville Old Face" panose="02020602080505020303" pitchFamily="18" charset="0"/>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225-4C95-9880-37218B1CB394}"/>
                </c:ext>
              </c:extLst>
            </c:dLbl>
            <c:dLbl>
              <c:idx val="2"/>
              <c:delete val="1"/>
              <c:extLst>
                <c:ext xmlns:c15="http://schemas.microsoft.com/office/drawing/2012/chart" uri="{CE6537A1-D6FC-4f65-9D91-7224C49458BB}"/>
                <c:ext xmlns:c16="http://schemas.microsoft.com/office/drawing/2014/chart" uri="{C3380CC4-5D6E-409C-BE32-E72D297353CC}">
                  <c16:uniqueId val="{00000005-F225-4C95-9880-37218B1CB394}"/>
                </c:ext>
              </c:extLst>
            </c:dLbl>
            <c:dLbl>
              <c:idx val="3"/>
              <c:delete val="1"/>
              <c:extLst>
                <c:ext xmlns:c15="http://schemas.microsoft.com/office/drawing/2012/chart" uri="{CE6537A1-D6FC-4f65-9D91-7224C49458BB}"/>
                <c:ext xmlns:c16="http://schemas.microsoft.com/office/drawing/2014/chart" uri="{C3380CC4-5D6E-409C-BE32-E72D297353CC}">
                  <c16:uniqueId val="{00000007-F225-4C95-9880-37218B1CB394}"/>
                </c:ext>
              </c:extLst>
            </c:dLbl>
            <c:dLbl>
              <c:idx val="4"/>
              <c:delete val="1"/>
              <c:extLst>
                <c:ext xmlns:c15="http://schemas.microsoft.com/office/drawing/2012/chart" uri="{CE6537A1-D6FC-4f65-9D91-7224C49458BB}"/>
                <c:ext xmlns:c16="http://schemas.microsoft.com/office/drawing/2014/chart" uri="{C3380CC4-5D6E-409C-BE32-E72D297353CC}">
                  <c16:uniqueId val="{00000009-F225-4C95-9880-37218B1CB394}"/>
                </c:ext>
              </c:extLst>
            </c:dLbl>
            <c:dLbl>
              <c:idx val="5"/>
              <c:layout>
                <c:manualLayout>
                  <c:x val="0.23701259938955885"/>
                  <c:y val="-0.19665148885143352"/>
                </c:manualLayout>
              </c:layout>
              <c:tx>
                <c:rich>
                  <a:bodyPr/>
                  <a:lstStyle/>
                  <a:p>
                    <a:fld id="{F79A6570-4493-4610-8258-90AA8D867628}" type="CATEGORYNAME">
                      <a:rPr lang="en-US">
                        <a:latin typeface="Baskerville Old Face" panose="02020602080505020303" pitchFamily="18" charset="0"/>
                      </a:rPr>
                      <a:pPr/>
                      <a:t>[CATEGORY NAME]</a:t>
                    </a:fld>
                    <a:r>
                      <a:rPr lang="en-US" baseline="0">
                        <a:latin typeface="Baskerville Old Face" panose="02020602080505020303" pitchFamily="18" charset="0"/>
                      </a:rPr>
                      <a:t>
</a:t>
                    </a:r>
                    <a:fld id="{5BA32286-EDCF-42F6-9D66-51826EF750DE}" type="PERCENTAGE">
                      <a:rPr lang="en-US" baseline="0">
                        <a:latin typeface="Baskerville Old Face" panose="02020602080505020303" pitchFamily="18" charset="0"/>
                      </a:rPr>
                      <a:pPr/>
                      <a:t>[PERCENTAGE]</a:t>
                    </a:fld>
                    <a:endParaRPr lang="en-US" baseline="0">
                      <a:latin typeface="Baskerville Old Face" panose="02020602080505020303" pitchFamily="18" charset="0"/>
                    </a:endParaRP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F225-4C95-9880-37218B1CB394}"/>
                </c:ext>
              </c:extLst>
            </c:dLbl>
            <c:dLbl>
              <c:idx val="6"/>
              <c:delete val="1"/>
              <c:extLst>
                <c:ext xmlns:c15="http://schemas.microsoft.com/office/drawing/2012/chart" uri="{CE6537A1-D6FC-4f65-9D91-7224C49458BB}"/>
                <c:ext xmlns:c16="http://schemas.microsoft.com/office/drawing/2014/chart" uri="{C3380CC4-5D6E-409C-BE32-E72D297353CC}">
                  <c16:uniqueId val="{0000000D-F225-4C95-9880-37218B1CB394}"/>
                </c:ext>
              </c:extLst>
            </c:dLbl>
            <c:dLbl>
              <c:idx val="7"/>
              <c:delete val="1"/>
              <c:extLst>
                <c:ext xmlns:c15="http://schemas.microsoft.com/office/drawing/2012/chart" uri="{CE6537A1-D6FC-4f65-9D91-7224C49458BB}"/>
                <c:ext xmlns:c16="http://schemas.microsoft.com/office/drawing/2014/chart" uri="{C3380CC4-5D6E-409C-BE32-E72D297353CC}">
                  <c16:uniqueId val="{0000000F-F225-4C95-9880-37218B1CB394}"/>
                </c:ext>
              </c:extLst>
            </c:dLbl>
            <c:dLbl>
              <c:idx val="8"/>
              <c:layout>
                <c:manualLayout>
                  <c:x val="8.3027493849871181E-2"/>
                  <c:y val="-6.6945613397645515E-2"/>
                </c:manualLayout>
              </c:layout>
              <c:tx>
                <c:rich>
                  <a:bodyPr/>
                  <a:lstStyle/>
                  <a:p>
                    <a:fld id="{958716DE-A08F-41CA-9D74-7904AB2395F6}" type="CATEGORYNAME">
                      <a:rPr lang="en-US">
                        <a:latin typeface="Baskerville Old Face" panose="02020602080505020303" pitchFamily="18" charset="0"/>
                      </a:rPr>
                      <a:pPr/>
                      <a:t>[CATEGORY NAME]</a:t>
                    </a:fld>
                    <a:r>
                      <a:rPr lang="en-US" baseline="0"/>
                      <a:t>
</a:t>
                    </a:r>
                    <a:fld id="{E4991A61-B473-4B94-A84B-E6ECCF6CEE71}"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F225-4C95-9880-37218B1CB394}"/>
                </c:ext>
              </c:extLst>
            </c:dLbl>
            <c:dLbl>
              <c:idx val="9"/>
              <c:layout>
                <c:manualLayout>
                  <c:x val="6.6658413655512769E-2"/>
                  <c:y val="-0.24062567886329689"/>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Baskerville Old Face" panose="02020602080505020303" pitchFamily="18" charset="0"/>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F225-4C95-9880-37218B1CB394}"/>
                </c:ext>
              </c:extLst>
            </c:dLbl>
            <c:dLbl>
              <c:idx val="10"/>
              <c:delete val="1"/>
              <c:extLst>
                <c:ext xmlns:c15="http://schemas.microsoft.com/office/drawing/2012/chart" uri="{CE6537A1-D6FC-4f65-9D91-7224C49458BB}"/>
                <c:ext xmlns:c16="http://schemas.microsoft.com/office/drawing/2014/chart" uri="{C3380CC4-5D6E-409C-BE32-E72D297353CC}">
                  <c16:uniqueId val="{00000015-F225-4C95-9880-37218B1CB394}"/>
                </c:ext>
              </c:extLst>
            </c:dLbl>
            <c:dLbl>
              <c:idx val="11"/>
              <c:delete val="1"/>
              <c:extLst>
                <c:ext xmlns:c15="http://schemas.microsoft.com/office/drawing/2012/chart" uri="{CE6537A1-D6FC-4f65-9D91-7224C49458BB}"/>
                <c:ext xmlns:c16="http://schemas.microsoft.com/office/drawing/2014/chart" uri="{C3380CC4-5D6E-409C-BE32-E72D297353CC}">
                  <c16:uniqueId val="{00000017-F225-4C95-9880-37218B1CB394}"/>
                </c:ext>
              </c:extLst>
            </c:dLbl>
            <c:dLbl>
              <c:idx val="12"/>
              <c:delete val="1"/>
              <c:extLst>
                <c:ext xmlns:c15="http://schemas.microsoft.com/office/drawing/2012/chart" uri="{CE6537A1-D6FC-4f65-9D91-7224C49458BB}"/>
                <c:ext xmlns:c16="http://schemas.microsoft.com/office/drawing/2014/chart" uri="{C3380CC4-5D6E-409C-BE32-E72D297353CC}">
                  <c16:uniqueId val="{00000019-F225-4C95-9880-37218B1CB394}"/>
                </c:ext>
              </c:extLst>
            </c:dLbl>
            <c:dLbl>
              <c:idx val="13"/>
              <c:layout>
                <c:manualLayout>
                  <c:x val="-0.15876310929596757"/>
                  <c:y val="-4.5048426454680386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Baskerville Old Face" panose="02020602080505020303" pitchFamily="18" charset="0"/>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B-F225-4C95-9880-37218B1CB394}"/>
                </c:ext>
              </c:extLst>
            </c:dLbl>
            <c:dLbl>
              <c:idx val="14"/>
              <c:delete val="1"/>
              <c:extLst>
                <c:ext xmlns:c15="http://schemas.microsoft.com/office/drawing/2012/chart" uri="{CE6537A1-D6FC-4f65-9D91-7224C49458BB}"/>
                <c:ext xmlns:c16="http://schemas.microsoft.com/office/drawing/2014/chart" uri="{C3380CC4-5D6E-409C-BE32-E72D297353CC}">
                  <c16:uniqueId val="{0000001D-F225-4C95-9880-37218B1CB394}"/>
                </c:ext>
              </c:extLst>
            </c:dLbl>
            <c:dLbl>
              <c:idx val="15"/>
              <c:layout>
                <c:manualLayout>
                  <c:x val="-3.2898052470936537E-2"/>
                  <c:y val="-9.9066019303497621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Baskerville Old Face" panose="02020602080505020303" pitchFamily="18" charset="0"/>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F-F225-4C95-9880-37218B1CB394}"/>
                </c:ext>
              </c:extLst>
            </c:dLbl>
            <c:dLbl>
              <c:idx val="16"/>
              <c:delete val="1"/>
              <c:extLst>
                <c:ext xmlns:c15="http://schemas.microsoft.com/office/drawing/2012/chart" uri="{CE6537A1-D6FC-4f65-9D91-7224C49458BB}"/>
                <c:ext xmlns:c16="http://schemas.microsoft.com/office/drawing/2014/chart" uri="{C3380CC4-5D6E-409C-BE32-E72D297353CC}">
                  <c16:uniqueId val="{00000021-F225-4C95-9880-37218B1CB394}"/>
                </c:ext>
              </c:extLst>
            </c:dLbl>
            <c:dLbl>
              <c:idx val="17"/>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Baskerville Old Face" panose="02020602080505020303" pitchFamily="18" charset="0"/>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23-F225-4C95-9880-37218B1CB394}"/>
                </c:ext>
              </c:extLst>
            </c:dLbl>
            <c:dLbl>
              <c:idx val="18"/>
              <c:delete val="1"/>
              <c:extLst>
                <c:ext xmlns:c15="http://schemas.microsoft.com/office/drawing/2012/chart" uri="{CE6537A1-D6FC-4f65-9D91-7224C49458BB}"/>
                <c:ext xmlns:c16="http://schemas.microsoft.com/office/drawing/2014/chart" uri="{C3380CC4-5D6E-409C-BE32-E72D297353CC}">
                  <c16:uniqueId val="{00000025-F225-4C95-9880-37218B1CB394}"/>
                </c:ext>
              </c:extLst>
            </c:dLbl>
            <c:dLbl>
              <c:idx val="19"/>
              <c:delete val="1"/>
              <c:extLst>
                <c:ext xmlns:c15="http://schemas.microsoft.com/office/drawing/2012/chart" uri="{CE6537A1-D6FC-4f65-9D91-7224C49458BB}"/>
                <c:ext xmlns:c16="http://schemas.microsoft.com/office/drawing/2014/chart" uri="{C3380CC4-5D6E-409C-BE32-E72D297353CC}">
                  <c16:uniqueId val="{00000027-F225-4C95-9880-37218B1CB39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Example!$A$5:$A$24</c:f>
              <c:strCache>
                <c:ptCount val="20"/>
                <c:pt idx="0">
                  <c:v>Sony Speaker</c:v>
                </c:pt>
                <c:pt idx="1">
                  <c:v>Dehumidifier</c:v>
                </c:pt>
                <c:pt idx="2">
                  <c:v>Electric Kettle</c:v>
                </c:pt>
                <c:pt idx="3">
                  <c:v>ipad (full charge)</c:v>
                </c:pt>
                <c:pt idx="4">
                  <c:v>iphone (full charge)</c:v>
                </c:pt>
                <c:pt idx="5">
                  <c:v>Laptops</c:v>
                </c:pt>
                <c:pt idx="6">
                  <c:v>Lightbulb Bathrm</c:v>
                </c:pt>
                <c:pt idx="7">
                  <c:v>Lightbulbs Bedrm</c:v>
                </c:pt>
                <c:pt idx="8">
                  <c:v>Lightbulbs Livingrm</c:v>
                </c:pt>
                <c:pt idx="9">
                  <c:v>Microwave</c:v>
                </c:pt>
                <c:pt idx="10">
                  <c:v>Microwave Phantom Load</c:v>
                </c:pt>
                <c:pt idx="11">
                  <c:v>Nightlight</c:v>
                </c:pt>
                <c:pt idx="12">
                  <c:v>Printer</c:v>
                </c:pt>
                <c:pt idx="13">
                  <c:v>Refrigerator </c:v>
                </c:pt>
                <c:pt idx="14">
                  <c:v>Roku</c:v>
                </c:pt>
                <c:pt idx="15">
                  <c:v>Stove </c:v>
                </c:pt>
                <c:pt idx="16">
                  <c:v>Toaster</c:v>
                </c:pt>
                <c:pt idx="17">
                  <c:v>TV - Magnavox</c:v>
                </c:pt>
                <c:pt idx="18">
                  <c:v>TV Phantom Load</c:v>
                </c:pt>
                <c:pt idx="19">
                  <c:v>Twinkly lights (p/string)</c:v>
                </c:pt>
              </c:strCache>
            </c:strRef>
          </c:cat>
          <c:val>
            <c:numRef>
              <c:f>Example!$H$5:$H$24</c:f>
              <c:numCache>
                <c:formatCode>General</c:formatCode>
                <c:ptCount val="20"/>
                <c:pt idx="0">
                  <c:v>0.60833360000000003</c:v>
                </c:pt>
                <c:pt idx="1">
                  <c:v>339.99764904000006</c:v>
                </c:pt>
                <c:pt idx="2">
                  <c:v>3.041668</c:v>
                </c:pt>
                <c:pt idx="3">
                  <c:v>0.16294650000000002</c:v>
                </c:pt>
                <c:pt idx="4">
                  <c:v>0.45625020000000005</c:v>
                </c:pt>
                <c:pt idx="5">
                  <c:v>5.4750024000000002</c:v>
                </c:pt>
                <c:pt idx="6">
                  <c:v>0.39541684000000005</c:v>
                </c:pt>
                <c:pt idx="7">
                  <c:v>1.5816673600000002</c:v>
                </c:pt>
                <c:pt idx="8">
                  <c:v>7.9083368000000007</c:v>
                </c:pt>
                <c:pt idx="9">
                  <c:v>5.0694466666666669</c:v>
                </c:pt>
                <c:pt idx="10">
                  <c:v>1.8123271833333339</c:v>
                </c:pt>
                <c:pt idx="11">
                  <c:v>0.55619072000000003</c:v>
                </c:pt>
                <c:pt idx="12">
                  <c:v>7.0103205333333349E-2</c:v>
                </c:pt>
                <c:pt idx="13">
                  <c:v>31.083333333333332</c:v>
                </c:pt>
                <c:pt idx="14">
                  <c:v>1.1406255000000001</c:v>
                </c:pt>
                <c:pt idx="15">
                  <c:v>401.50017600000001</c:v>
                </c:pt>
                <c:pt idx="16">
                  <c:v>2.2812510000000001</c:v>
                </c:pt>
                <c:pt idx="17">
                  <c:v>8.2125035999999998</c:v>
                </c:pt>
                <c:pt idx="18">
                  <c:v>0.57791692000000006</c:v>
                </c:pt>
                <c:pt idx="19">
                  <c:v>1.0428576000000001</c:v>
                </c:pt>
              </c:numCache>
            </c:numRef>
          </c:val>
          <c:extLst>
            <c:ext xmlns:c16="http://schemas.microsoft.com/office/drawing/2014/chart" uri="{C3380CC4-5D6E-409C-BE32-E72D297353CC}">
              <c16:uniqueId val="{00000028-F225-4C95-9880-37218B1CB394}"/>
            </c:ext>
          </c:extLst>
        </c:ser>
        <c:dLbls>
          <c:showLegendKey val="0"/>
          <c:showVal val="1"/>
          <c:showCatName val="0"/>
          <c:showSerName val="0"/>
          <c:showPercent val="0"/>
          <c:showBubbleSize val="0"/>
          <c:showLeaderLines val="1"/>
        </c:dLbls>
      </c:pie3DChart>
      <c:spPr>
        <a:noFill/>
        <a:ln>
          <a:noFill/>
        </a:ln>
        <a:effectLst/>
      </c:spPr>
    </c:plotArea>
    <c:legend>
      <c:legendPos val="b"/>
      <c:layout>
        <c:manualLayout>
          <c:xMode val="edge"/>
          <c:yMode val="edge"/>
          <c:x val="0.11676533697219262"/>
          <c:y val="0.50319136625493688"/>
          <c:w val="0.75522201673943301"/>
          <c:h val="0.45242532372006999"/>
        </c:manualLayout>
      </c:layout>
      <c:overlay val="0"/>
      <c:spPr>
        <a:noFill/>
        <a:ln>
          <a:solidFill>
            <a:schemeClr val="accent1"/>
          </a:solid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Baskerville Old Face" panose="02020602080505020303" pitchFamily="18"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a:latin typeface="Baskerville Old Face" panose="02020602080505020303" pitchFamily="18" charset="0"/>
              </a:rPr>
              <a:t>kWh/month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75"/>
      <c:rotY val="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v>kWh/month</c:v>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A-FDA6-4FEF-8FED-C75326F06C9A}"/>
              </c:ext>
            </c:extLst>
          </c:dPt>
          <c:dPt>
            <c:idx val="1"/>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C-FDA6-4FEF-8FED-C75326F06C9A}"/>
              </c:ext>
            </c:extLst>
          </c:dPt>
          <c:dPt>
            <c:idx val="2"/>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6-FDA6-4FEF-8FED-C75326F06C9A}"/>
              </c:ext>
            </c:extLst>
          </c:dPt>
          <c:dPt>
            <c:idx val="3"/>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7-FDA6-4FEF-8FED-C75326F06C9A}"/>
              </c:ext>
            </c:extLst>
          </c:dPt>
          <c:dPt>
            <c:idx val="4"/>
            <c:bubble3D val="0"/>
            <c:spPr>
              <a:solidFill>
                <a:schemeClr val="accent3">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8-FDA6-4FEF-8FED-C75326F06C9A}"/>
              </c:ext>
            </c:extLst>
          </c:dPt>
          <c:dPt>
            <c:idx val="5"/>
            <c:bubble3D val="0"/>
            <c:spPr>
              <a:solidFill>
                <a:schemeClr val="accent5">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4-FDA6-4FEF-8FED-C75326F06C9A}"/>
              </c:ext>
            </c:extLst>
          </c:dPt>
          <c:dPt>
            <c:idx val="6"/>
            <c:bubble3D val="0"/>
            <c:spPr>
              <a:solidFill>
                <a:schemeClr val="accent1">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0-FDA6-4FEF-8FED-C75326F06C9A}"/>
              </c:ext>
            </c:extLst>
          </c:dPt>
          <c:dPt>
            <c:idx val="7"/>
            <c:bubble3D val="0"/>
            <c:spPr>
              <a:solidFill>
                <a:schemeClr val="accent3">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FDA6-4FEF-8FED-C75326F06C9A}"/>
              </c:ext>
            </c:extLst>
          </c:dPt>
          <c:dPt>
            <c:idx val="8"/>
            <c:bubble3D val="0"/>
            <c:spPr>
              <a:solidFill>
                <a:schemeClr val="accent5">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5-FDA6-4FEF-8FED-C75326F06C9A}"/>
              </c:ext>
            </c:extLst>
          </c:dPt>
          <c:dPt>
            <c:idx val="9"/>
            <c:bubble3D val="0"/>
            <c:spPr>
              <a:solidFill>
                <a:schemeClr val="accent1">
                  <a:lumMod val="8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6-FDA6-4FEF-8FED-C75326F06C9A}"/>
              </c:ext>
            </c:extLst>
          </c:dPt>
          <c:dPt>
            <c:idx val="10"/>
            <c:bubble3D val="0"/>
            <c:spPr>
              <a:solidFill>
                <a:schemeClr val="accent3">
                  <a:lumMod val="8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E-FDA6-4FEF-8FED-C75326F06C9A}"/>
              </c:ext>
            </c:extLst>
          </c:dPt>
          <c:dPt>
            <c:idx val="11"/>
            <c:bubble3D val="0"/>
            <c:spPr>
              <a:solidFill>
                <a:schemeClr val="accent5">
                  <a:lumMod val="8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1-FDA6-4FEF-8FED-C75326F06C9A}"/>
              </c:ext>
            </c:extLst>
          </c:dPt>
          <c:dPt>
            <c:idx val="12"/>
            <c:bubble3D val="0"/>
            <c:spPr>
              <a:solidFill>
                <a:schemeClr val="accent1">
                  <a:lumMod val="60000"/>
                  <a:lumOff val="4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3-FDA6-4FEF-8FED-C75326F06C9A}"/>
              </c:ext>
            </c:extLst>
          </c:dPt>
          <c:dPt>
            <c:idx val="13"/>
            <c:bubble3D val="0"/>
            <c:spPr>
              <a:solidFill>
                <a:schemeClr val="accent3">
                  <a:lumMod val="60000"/>
                  <a:lumOff val="4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FDA6-4FEF-8FED-C75326F06C9A}"/>
              </c:ext>
            </c:extLst>
          </c:dPt>
          <c:dPt>
            <c:idx val="14"/>
            <c:bubble3D val="0"/>
            <c:spPr>
              <a:solidFill>
                <a:schemeClr val="accent5">
                  <a:lumMod val="60000"/>
                  <a:lumOff val="4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2-FDA6-4FEF-8FED-C75326F06C9A}"/>
              </c:ext>
            </c:extLst>
          </c:dPt>
          <c:dPt>
            <c:idx val="15"/>
            <c:bubble3D val="0"/>
            <c:spPr>
              <a:solidFill>
                <a:schemeClr val="accent1">
                  <a:lumMod val="5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B-FDA6-4FEF-8FED-C75326F06C9A}"/>
              </c:ext>
            </c:extLst>
          </c:dPt>
          <c:dPt>
            <c:idx val="16"/>
            <c:bubble3D val="0"/>
            <c:spPr>
              <a:solidFill>
                <a:schemeClr val="accent3">
                  <a:lumMod val="5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5-FDA6-4FEF-8FED-C75326F06C9A}"/>
              </c:ext>
            </c:extLst>
          </c:dPt>
          <c:dPt>
            <c:idx val="17"/>
            <c:bubble3D val="0"/>
            <c:spPr>
              <a:solidFill>
                <a:schemeClr val="accent5">
                  <a:lumMod val="5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7-FDA6-4FEF-8FED-C75326F06C9A}"/>
              </c:ext>
            </c:extLst>
          </c:dPt>
          <c:dPt>
            <c:idx val="18"/>
            <c:bubble3D val="0"/>
            <c:spPr>
              <a:solidFill>
                <a:schemeClr val="accent1">
                  <a:lumMod val="70000"/>
                  <a:lumOff val="3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9-FDA6-4FEF-8FED-C75326F06C9A}"/>
              </c:ext>
            </c:extLst>
          </c:dPt>
          <c:dPt>
            <c:idx val="19"/>
            <c:bubble3D val="0"/>
            <c:spPr>
              <a:solidFill>
                <a:schemeClr val="accent3">
                  <a:lumMod val="70000"/>
                  <a:lumOff val="3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4-FDA6-4FEF-8FED-C75326F06C9A}"/>
              </c:ext>
            </c:extLst>
          </c:dPt>
          <c:dLbls>
            <c:dLbl>
              <c:idx val="0"/>
              <c:delete val="1"/>
              <c:extLst>
                <c:ext xmlns:c15="http://schemas.microsoft.com/office/drawing/2012/chart" uri="{CE6537A1-D6FC-4f65-9D91-7224C49458BB}"/>
                <c:ext xmlns:c16="http://schemas.microsoft.com/office/drawing/2014/chart" uri="{C3380CC4-5D6E-409C-BE32-E72D297353CC}">
                  <c16:uniqueId val="{0000000A-FDA6-4FEF-8FED-C75326F06C9A}"/>
                </c:ext>
              </c:extLst>
            </c:dLbl>
            <c:dLbl>
              <c:idx val="1"/>
              <c:layout>
                <c:manualLayout>
                  <c:x val="-5.8879411353433851E-2"/>
                  <c:y val="-0.11703152121959196"/>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Baskerville Old Face" panose="02020602080505020303" pitchFamily="18" charset="0"/>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C-FDA6-4FEF-8FED-C75326F06C9A}"/>
                </c:ext>
              </c:extLst>
            </c:dLbl>
            <c:dLbl>
              <c:idx val="2"/>
              <c:delete val="1"/>
              <c:extLst>
                <c:ext xmlns:c15="http://schemas.microsoft.com/office/drawing/2012/chart" uri="{CE6537A1-D6FC-4f65-9D91-7224C49458BB}"/>
                <c:ext xmlns:c16="http://schemas.microsoft.com/office/drawing/2014/chart" uri="{C3380CC4-5D6E-409C-BE32-E72D297353CC}">
                  <c16:uniqueId val="{00000006-FDA6-4FEF-8FED-C75326F06C9A}"/>
                </c:ext>
              </c:extLst>
            </c:dLbl>
            <c:dLbl>
              <c:idx val="3"/>
              <c:delete val="1"/>
              <c:extLst>
                <c:ext xmlns:c15="http://schemas.microsoft.com/office/drawing/2012/chart" uri="{CE6537A1-D6FC-4f65-9D91-7224C49458BB}"/>
                <c:ext xmlns:c16="http://schemas.microsoft.com/office/drawing/2014/chart" uri="{C3380CC4-5D6E-409C-BE32-E72D297353CC}">
                  <c16:uniqueId val="{00000007-FDA6-4FEF-8FED-C75326F06C9A}"/>
                </c:ext>
              </c:extLst>
            </c:dLbl>
            <c:dLbl>
              <c:idx val="4"/>
              <c:delete val="1"/>
              <c:extLst>
                <c:ext xmlns:c15="http://schemas.microsoft.com/office/drawing/2012/chart" uri="{CE6537A1-D6FC-4f65-9D91-7224C49458BB}"/>
                <c:ext xmlns:c16="http://schemas.microsoft.com/office/drawing/2014/chart" uri="{C3380CC4-5D6E-409C-BE32-E72D297353CC}">
                  <c16:uniqueId val="{00000008-FDA6-4FEF-8FED-C75326F06C9A}"/>
                </c:ext>
              </c:extLst>
            </c:dLbl>
            <c:dLbl>
              <c:idx val="5"/>
              <c:layout>
                <c:manualLayout>
                  <c:x val="0.23701259938955885"/>
                  <c:y val="-0.19665148885143352"/>
                </c:manualLayout>
              </c:layout>
              <c:tx>
                <c:rich>
                  <a:bodyPr/>
                  <a:lstStyle/>
                  <a:p>
                    <a:fld id="{F79A6570-4493-4610-8258-90AA8D867628}" type="CATEGORYNAME">
                      <a:rPr lang="en-US">
                        <a:latin typeface="Baskerville Old Face" panose="02020602080505020303" pitchFamily="18" charset="0"/>
                      </a:rPr>
                      <a:pPr/>
                      <a:t>[CATEGORY NAME]</a:t>
                    </a:fld>
                    <a:r>
                      <a:rPr lang="en-US" baseline="0">
                        <a:latin typeface="Baskerville Old Face" panose="02020602080505020303" pitchFamily="18" charset="0"/>
                      </a:rPr>
                      <a:t>
</a:t>
                    </a:r>
                    <a:fld id="{5BA32286-EDCF-42F6-9D66-51826EF750DE}" type="PERCENTAGE">
                      <a:rPr lang="en-US" baseline="0">
                        <a:latin typeface="Baskerville Old Face" panose="02020602080505020303" pitchFamily="18" charset="0"/>
                      </a:rPr>
                      <a:pPr/>
                      <a:t>[PERCENTAGE]</a:t>
                    </a:fld>
                    <a:endParaRPr lang="en-US" baseline="0">
                      <a:latin typeface="Baskerville Old Face" panose="02020602080505020303" pitchFamily="18" charset="0"/>
                    </a:endParaRP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4-FDA6-4FEF-8FED-C75326F06C9A}"/>
                </c:ext>
              </c:extLst>
            </c:dLbl>
            <c:dLbl>
              <c:idx val="6"/>
              <c:delete val="1"/>
              <c:extLst>
                <c:ext xmlns:c15="http://schemas.microsoft.com/office/drawing/2012/chart" uri="{CE6537A1-D6FC-4f65-9D91-7224C49458BB}"/>
                <c:ext xmlns:c16="http://schemas.microsoft.com/office/drawing/2014/chart" uri="{C3380CC4-5D6E-409C-BE32-E72D297353CC}">
                  <c16:uniqueId val="{00000010-FDA6-4FEF-8FED-C75326F06C9A}"/>
                </c:ext>
              </c:extLst>
            </c:dLbl>
            <c:dLbl>
              <c:idx val="7"/>
              <c:delete val="1"/>
              <c:extLst>
                <c:ext xmlns:c15="http://schemas.microsoft.com/office/drawing/2012/chart" uri="{CE6537A1-D6FC-4f65-9D91-7224C49458BB}"/>
                <c:ext xmlns:c16="http://schemas.microsoft.com/office/drawing/2014/chart" uri="{C3380CC4-5D6E-409C-BE32-E72D297353CC}">
                  <c16:uniqueId val="{0000000F-FDA6-4FEF-8FED-C75326F06C9A}"/>
                </c:ext>
              </c:extLst>
            </c:dLbl>
            <c:dLbl>
              <c:idx val="8"/>
              <c:layout>
                <c:manualLayout>
                  <c:x val="8.3027493849871181E-2"/>
                  <c:y val="-6.6945613397645515E-2"/>
                </c:manualLayout>
              </c:layout>
              <c:tx>
                <c:rich>
                  <a:bodyPr/>
                  <a:lstStyle/>
                  <a:p>
                    <a:fld id="{958716DE-A08F-41CA-9D74-7904AB2395F6}" type="CATEGORYNAME">
                      <a:rPr lang="en-US">
                        <a:latin typeface="Baskerville Old Face" panose="02020602080505020303" pitchFamily="18" charset="0"/>
                      </a:rPr>
                      <a:pPr/>
                      <a:t>[CATEGORY NAME]</a:t>
                    </a:fld>
                    <a:r>
                      <a:rPr lang="en-US" baseline="0"/>
                      <a:t>
</a:t>
                    </a:r>
                    <a:fld id="{E4991A61-B473-4B94-A84B-E6ECCF6CEE71}"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5-FDA6-4FEF-8FED-C75326F06C9A}"/>
                </c:ext>
              </c:extLst>
            </c:dLbl>
            <c:dLbl>
              <c:idx val="9"/>
              <c:layout>
                <c:manualLayout>
                  <c:x val="6.6658413655512769E-2"/>
                  <c:y val="-0.24062567886329689"/>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Baskerville Old Face" panose="02020602080505020303" pitchFamily="18" charset="0"/>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6-FDA6-4FEF-8FED-C75326F06C9A}"/>
                </c:ext>
              </c:extLst>
            </c:dLbl>
            <c:dLbl>
              <c:idx val="10"/>
              <c:delete val="1"/>
              <c:extLst>
                <c:ext xmlns:c15="http://schemas.microsoft.com/office/drawing/2012/chart" uri="{CE6537A1-D6FC-4f65-9D91-7224C49458BB}"/>
                <c:ext xmlns:c16="http://schemas.microsoft.com/office/drawing/2014/chart" uri="{C3380CC4-5D6E-409C-BE32-E72D297353CC}">
                  <c16:uniqueId val="{0000000E-FDA6-4FEF-8FED-C75326F06C9A}"/>
                </c:ext>
              </c:extLst>
            </c:dLbl>
            <c:dLbl>
              <c:idx val="11"/>
              <c:delete val="1"/>
              <c:extLst>
                <c:ext xmlns:c15="http://schemas.microsoft.com/office/drawing/2012/chart" uri="{CE6537A1-D6FC-4f65-9D91-7224C49458BB}"/>
                <c:ext xmlns:c16="http://schemas.microsoft.com/office/drawing/2014/chart" uri="{C3380CC4-5D6E-409C-BE32-E72D297353CC}">
                  <c16:uniqueId val="{00000011-FDA6-4FEF-8FED-C75326F06C9A}"/>
                </c:ext>
              </c:extLst>
            </c:dLbl>
            <c:dLbl>
              <c:idx val="12"/>
              <c:delete val="1"/>
              <c:extLst>
                <c:ext xmlns:c15="http://schemas.microsoft.com/office/drawing/2012/chart" uri="{CE6537A1-D6FC-4f65-9D91-7224C49458BB}"/>
                <c:ext xmlns:c16="http://schemas.microsoft.com/office/drawing/2014/chart" uri="{C3380CC4-5D6E-409C-BE32-E72D297353CC}">
                  <c16:uniqueId val="{00000013-FDA6-4FEF-8FED-C75326F06C9A}"/>
                </c:ext>
              </c:extLst>
            </c:dLbl>
            <c:dLbl>
              <c:idx val="13"/>
              <c:layout>
                <c:manualLayout>
                  <c:x val="-0.15876310929596757"/>
                  <c:y val="-4.5048426454680386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Baskerville Old Face" panose="02020602080505020303" pitchFamily="18" charset="0"/>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FDA6-4FEF-8FED-C75326F06C9A}"/>
                </c:ext>
              </c:extLst>
            </c:dLbl>
            <c:dLbl>
              <c:idx val="14"/>
              <c:delete val="1"/>
              <c:extLst>
                <c:ext xmlns:c15="http://schemas.microsoft.com/office/drawing/2012/chart" uri="{CE6537A1-D6FC-4f65-9D91-7224C49458BB}"/>
                <c:ext xmlns:c16="http://schemas.microsoft.com/office/drawing/2014/chart" uri="{C3380CC4-5D6E-409C-BE32-E72D297353CC}">
                  <c16:uniqueId val="{00000012-FDA6-4FEF-8FED-C75326F06C9A}"/>
                </c:ext>
              </c:extLst>
            </c:dLbl>
            <c:dLbl>
              <c:idx val="15"/>
              <c:layout>
                <c:manualLayout>
                  <c:x val="-3.2898052470936537E-2"/>
                  <c:y val="-9.9066019303497621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Baskerville Old Face" panose="02020602080505020303" pitchFamily="18" charset="0"/>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FDA6-4FEF-8FED-C75326F06C9A}"/>
                </c:ext>
              </c:extLst>
            </c:dLbl>
            <c:dLbl>
              <c:idx val="16"/>
              <c:delete val="1"/>
              <c:extLst>
                <c:ext xmlns:c15="http://schemas.microsoft.com/office/drawing/2012/chart" uri="{CE6537A1-D6FC-4f65-9D91-7224C49458BB}"/>
                <c:ext xmlns:c16="http://schemas.microsoft.com/office/drawing/2014/chart" uri="{C3380CC4-5D6E-409C-BE32-E72D297353CC}">
                  <c16:uniqueId val="{00000005-FDA6-4FEF-8FED-C75326F06C9A}"/>
                </c:ext>
              </c:extLst>
            </c:dLbl>
            <c:dLbl>
              <c:idx val="17"/>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Baskerville Old Face" panose="02020602080505020303" pitchFamily="18" charset="0"/>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17-FDA6-4FEF-8FED-C75326F06C9A}"/>
                </c:ext>
              </c:extLst>
            </c:dLbl>
            <c:dLbl>
              <c:idx val="18"/>
              <c:delete val="1"/>
              <c:extLst>
                <c:ext xmlns:c15="http://schemas.microsoft.com/office/drawing/2012/chart" uri="{CE6537A1-D6FC-4f65-9D91-7224C49458BB}"/>
                <c:ext xmlns:c16="http://schemas.microsoft.com/office/drawing/2014/chart" uri="{C3380CC4-5D6E-409C-BE32-E72D297353CC}">
                  <c16:uniqueId val="{00000009-FDA6-4FEF-8FED-C75326F06C9A}"/>
                </c:ext>
              </c:extLst>
            </c:dLbl>
            <c:dLbl>
              <c:idx val="19"/>
              <c:delete val="1"/>
              <c:extLst>
                <c:ext xmlns:c15="http://schemas.microsoft.com/office/drawing/2012/chart" uri="{CE6537A1-D6FC-4f65-9D91-7224C49458BB}"/>
                <c:ext xmlns:c16="http://schemas.microsoft.com/office/drawing/2014/chart" uri="{C3380CC4-5D6E-409C-BE32-E72D297353CC}">
                  <c16:uniqueId val="{00000004-FDA6-4FEF-8FED-C75326F06C9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numRef>
              <c:f>'Energy Audit'!$A$5:$A$24</c:f>
              <c:numCache>
                <c:formatCode>General</c:formatCode>
                <c:ptCount val="20"/>
              </c:numCache>
            </c:numRef>
          </c:cat>
          <c:val>
            <c:numRef>
              <c:f>'Energy Audit'!$H$5:$H$24</c:f>
              <c:numCache>
                <c:formatCode>General</c:formatCode>
                <c:ptCount val="20"/>
              </c:numCache>
            </c:numRef>
          </c:val>
          <c:extLst>
            <c:ext xmlns:c16="http://schemas.microsoft.com/office/drawing/2014/chart" uri="{C3380CC4-5D6E-409C-BE32-E72D297353CC}">
              <c16:uniqueId val="{00000003-FDA6-4FEF-8FED-C75326F06C9A}"/>
            </c:ext>
          </c:extLst>
        </c:ser>
        <c:dLbls>
          <c:showLegendKey val="0"/>
          <c:showVal val="1"/>
          <c:showCatName val="0"/>
          <c:showSerName val="0"/>
          <c:showPercent val="0"/>
          <c:showBubbleSize val="0"/>
          <c:showLeaderLines val="1"/>
        </c:dLbls>
      </c:pie3DChart>
      <c:spPr>
        <a:noFill/>
        <a:ln w="25400">
          <a:noFill/>
        </a:ln>
        <a:effectLst/>
      </c:spPr>
    </c:plotArea>
    <c:legend>
      <c:legendPos val="b"/>
      <c:layout>
        <c:manualLayout>
          <c:xMode val="edge"/>
          <c:yMode val="edge"/>
          <c:x val="0.11676533697219262"/>
          <c:y val="0.50319136625493688"/>
          <c:w val="0.75522201673943301"/>
          <c:h val="0.45242532372006999"/>
        </c:manualLayout>
      </c:layout>
      <c:overlay val="0"/>
      <c:spPr>
        <a:noFill/>
        <a:ln>
          <a:solidFill>
            <a:schemeClr val="accent1"/>
          </a:solid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Baskerville Old Face" panose="02020602080505020303" pitchFamily="18"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24</xdr:row>
      <xdr:rowOff>9524</xdr:rowOff>
    </xdr:from>
    <xdr:to>
      <xdr:col>5</xdr:col>
      <xdr:colOff>673100</xdr:colOff>
      <xdr:row>40</xdr:row>
      <xdr:rowOff>101600</xdr:rowOff>
    </xdr:to>
    <xdr:graphicFrame macro="">
      <xdr:nvGraphicFramePr>
        <xdr:cNvPr id="2" name="Chart 1">
          <a:extLst>
            <a:ext uri="{FF2B5EF4-FFF2-40B4-BE49-F238E27FC236}">
              <a16:creationId xmlns:a16="http://schemas.microsoft.com/office/drawing/2014/main" id="{3BB8A02E-C564-4E90-878A-3ABE0B6482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24</xdr:row>
      <xdr:rowOff>9524</xdr:rowOff>
    </xdr:from>
    <xdr:to>
      <xdr:col>5</xdr:col>
      <xdr:colOff>673100</xdr:colOff>
      <xdr:row>40</xdr:row>
      <xdr:rowOff>101600</xdr:rowOff>
    </xdr:to>
    <xdr:graphicFrame macro="">
      <xdr:nvGraphicFramePr>
        <xdr:cNvPr id="2" name="Chart 1">
          <a:extLst>
            <a:ext uri="{FF2B5EF4-FFF2-40B4-BE49-F238E27FC236}">
              <a16:creationId xmlns:a16="http://schemas.microsoft.com/office/drawing/2014/main" id="{9E5480E6-D4AA-414B-B115-298A8B267DC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EDD01-CC95-4040-BDAA-1B80B027DBB4}">
  <dimension ref="A1:U39"/>
  <sheetViews>
    <sheetView tabSelected="1" zoomScale="80" zoomScaleNormal="80" workbookViewId="0">
      <selection activeCell="E32" sqref="E32"/>
    </sheetView>
  </sheetViews>
  <sheetFormatPr defaultRowHeight="15" x14ac:dyDescent="0.25"/>
  <sheetData>
    <row r="1" spans="1:21" ht="14.45" customHeight="1" thickBot="1" x14ac:dyDescent="0.3">
      <c r="A1" s="42" t="s">
        <v>50</v>
      </c>
      <c r="B1" s="43"/>
      <c r="C1" s="43"/>
      <c r="D1" s="43"/>
      <c r="E1" s="43"/>
      <c r="F1" s="43"/>
      <c r="G1" s="43"/>
      <c r="H1" s="43"/>
      <c r="I1" s="43"/>
      <c r="J1" s="43"/>
      <c r="K1" s="43"/>
      <c r="L1" s="43"/>
      <c r="M1" s="43"/>
      <c r="N1" s="44"/>
    </row>
    <row r="2" spans="1:21" ht="21.75" thickBot="1" x14ac:dyDescent="0.4">
      <c r="A2" s="45" t="s">
        <v>51</v>
      </c>
      <c r="B2" s="46"/>
      <c r="C2" s="46"/>
      <c r="D2" s="46"/>
      <c r="E2" s="46"/>
      <c r="F2" s="46"/>
      <c r="G2" s="46"/>
      <c r="H2" s="46"/>
      <c r="I2" s="46"/>
      <c r="J2" s="46"/>
      <c r="K2" s="46"/>
      <c r="L2" s="46"/>
      <c r="M2" s="46"/>
      <c r="N2" s="47"/>
      <c r="O2" s="63" t="s">
        <v>46</v>
      </c>
      <c r="P2" s="64"/>
      <c r="Q2" s="64"/>
      <c r="R2" s="64"/>
      <c r="S2" s="64"/>
      <c r="T2" s="64"/>
      <c r="U2" s="65"/>
    </row>
    <row r="3" spans="1:21" ht="14.45" customHeight="1" x14ac:dyDescent="0.25">
      <c r="A3" s="48"/>
      <c r="B3" s="49"/>
      <c r="C3" s="49"/>
      <c r="D3" s="49"/>
      <c r="E3" s="49"/>
      <c r="F3" s="49"/>
      <c r="G3" s="49"/>
      <c r="H3" s="49"/>
      <c r="I3" s="49"/>
      <c r="J3" s="49"/>
      <c r="K3" s="49"/>
      <c r="L3" s="49"/>
      <c r="M3" s="49"/>
      <c r="N3" s="50"/>
      <c r="O3" s="66" t="s">
        <v>47</v>
      </c>
      <c r="P3" s="67"/>
      <c r="Q3" s="67"/>
      <c r="R3" s="67"/>
      <c r="S3" s="67"/>
      <c r="T3" s="67"/>
      <c r="U3" s="68"/>
    </row>
    <row r="4" spans="1:21" x14ac:dyDescent="0.25">
      <c r="A4" s="48"/>
      <c r="B4" s="49"/>
      <c r="C4" s="49"/>
      <c r="D4" s="49"/>
      <c r="E4" s="49"/>
      <c r="F4" s="49"/>
      <c r="G4" s="49"/>
      <c r="H4" s="49"/>
      <c r="I4" s="49"/>
      <c r="J4" s="49"/>
      <c r="K4" s="49"/>
      <c r="L4" s="49"/>
      <c r="M4" s="49"/>
      <c r="N4" s="50"/>
      <c r="O4" s="69"/>
      <c r="P4" s="70"/>
      <c r="Q4" s="70"/>
      <c r="R4" s="70"/>
      <c r="S4" s="70"/>
      <c r="T4" s="70"/>
      <c r="U4" s="71"/>
    </row>
    <row r="5" spans="1:21" x14ac:dyDescent="0.25">
      <c r="A5" s="48"/>
      <c r="B5" s="49"/>
      <c r="C5" s="49"/>
      <c r="D5" s="49"/>
      <c r="E5" s="49"/>
      <c r="F5" s="49"/>
      <c r="G5" s="49"/>
      <c r="H5" s="49"/>
      <c r="I5" s="49"/>
      <c r="J5" s="49"/>
      <c r="K5" s="49"/>
      <c r="L5" s="49"/>
      <c r="M5" s="49"/>
      <c r="N5" s="50"/>
      <c r="O5" s="69"/>
      <c r="P5" s="70"/>
      <c r="Q5" s="70"/>
      <c r="R5" s="70"/>
      <c r="S5" s="70"/>
      <c r="T5" s="70"/>
      <c r="U5" s="71"/>
    </row>
    <row r="6" spans="1:21" x14ac:dyDescent="0.25">
      <c r="A6" s="48"/>
      <c r="B6" s="49"/>
      <c r="C6" s="49"/>
      <c r="D6" s="49"/>
      <c r="E6" s="49"/>
      <c r="F6" s="49"/>
      <c r="G6" s="49"/>
      <c r="H6" s="49"/>
      <c r="I6" s="49"/>
      <c r="J6" s="49"/>
      <c r="K6" s="49"/>
      <c r="L6" s="49"/>
      <c r="M6" s="49"/>
      <c r="N6" s="50"/>
      <c r="O6" s="69"/>
      <c r="P6" s="70"/>
      <c r="Q6" s="70"/>
      <c r="R6" s="70"/>
      <c r="S6" s="70"/>
      <c r="T6" s="70"/>
      <c r="U6" s="71"/>
    </row>
    <row r="7" spans="1:21" ht="15.75" thickBot="1" x14ac:dyDescent="0.3">
      <c r="A7" s="51"/>
      <c r="B7" s="52"/>
      <c r="C7" s="52"/>
      <c r="D7" s="52"/>
      <c r="E7" s="52"/>
      <c r="F7" s="52"/>
      <c r="G7" s="52"/>
      <c r="H7" s="52"/>
      <c r="I7" s="52"/>
      <c r="J7" s="52"/>
      <c r="K7" s="52"/>
      <c r="L7" s="52"/>
      <c r="M7" s="52"/>
      <c r="N7" s="53"/>
      <c r="O7" s="69"/>
      <c r="P7" s="70"/>
      <c r="Q7" s="70"/>
      <c r="R7" s="70"/>
      <c r="S7" s="70"/>
      <c r="T7" s="70"/>
      <c r="U7" s="71"/>
    </row>
    <row r="8" spans="1:21" ht="21.75" thickBot="1" x14ac:dyDescent="0.4">
      <c r="A8" s="78" t="s">
        <v>42</v>
      </c>
      <c r="B8" s="79"/>
      <c r="C8" s="79"/>
      <c r="D8" s="79"/>
      <c r="E8" s="79"/>
      <c r="F8" s="79"/>
      <c r="G8" s="80"/>
      <c r="H8" s="63" t="s">
        <v>44</v>
      </c>
      <c r="I8" s="64"/>
      <c r="J8" s="64"/>
      <c r="K8" s="64"/>
      <c r="L8" s="64"/>
      <c r="M8" s="64"/>
      <c r="N8" s="65"/>
      <c r="O8" s="69"/>
      <c r="P8" s="70"/>
      <c r="Q8" s="70"/>
      <c r="R8" s="70"/>
      <c r="S8" s="70"/>
      <c r="T8" s="70"/>
      <c r="U8" s="71"/>
    </row>
    <row r="9" spans="1:21" ht="15.75" thickBot="1" x14ac:dyDescent="0.3">
      <c r="A9" s="81" t="s">
        <v>43</v>
      </c>
      <c r="B9" s="82"/>
      <c r="C9" s="82"/>
      <c r="D9" s="82"/>
      <c r="E9" s="82"/>
      <c r="F9" s="82"/>
      <c r="G9" s="82"/>
      <c r="H9" s="66" t="s">
        <v>45</v>
      </c>
      <c r="I9" s="87"/>
      <c r="J9" s="87"/>
      <c r="K9" s="87"/>
      <c r="L9" s="87"/>
      <c r="M9" s="87"/>
      <c r="N9" s="88"/>
      <c r="O9" s="72"/>
      <c r="P9" s="73"/>
      <c r="Q9" s="73"/>
      <c r="R9" s="73"/>
      <c r="S9" s="73"/>
      <c r="T9" s="73"/>
      <c r="U9" s="74"/>
    </row>
    <row r="10" spans="1:21" ht="21" thickBot="1" x14ac:dyDescent="0.3">
      <c r="A10" s="83"/>
      <c r="B10" s="84"/>
      <c r="C10" s="84"/>
      <c r="D10" s="84"/>
      <c r="E10" s="84"/>
      <c r="F10" s="84"/>
      <c r="G10" s="84"/>
      <c r="H10" s="89"/>
      <c r="I10" s="90"/>
      <c r="J10" s="90"/>
      <c r="K10" s="90"/>
      <c r="L10" s="90"/>
      <c r="M10" s="90"/>
      <c r="N10" s="91"/>
      <c r="O10" s="75" t="s">
        <v>48</v>
      </c>
      <c r="P10" s="76"/>
      <c r="Q10" s="76"/>
      <c r="R10" s="76"/>
      <c r="S10" s="76"/>
      <c r="T10" s="76"/>
      <c r="U10" s="77"/>
    </row>
    <row r="11" spans="1:21" ht="14.45" customHeight="1" x14ac:dyDescent="0.25">
      <c r="A11" s="83"/>
      <c r="B11" s="84"/>
      <c r="C11" s="84"/>
      <c r="D11" s="84"/>
      <c r="E11" s="84"/>
      <c r="F11" s="84"/>
      <c r="G11" s="84"/>
      <c r="H11" s="89"/>
      <c r="I11" s="90"/>
      <c r="J11" s="90"/>
      <c r="K11" s="90"/>
      <c r="L11" s="90"/>
      <c r="M11" s="90"/>
      <c r="N11" s="91"/>
      <c r="O11" s="66" t="s">
        <v>49</v>
      </c>
      <c r="P11" s="67"/>
      <c r="Q11" s="67"/>
      <c r="R11" s="67"/>
      <c r="S11" s="67"/>
      <c r="T11" s="67"/>
      <c r="U11" s="68"/>
    </row>
    <row r="12" spans="1:21" ht="14.45" customHeight="1" x14ac:dyDescent="0.25">
      <c r="A12" s="83"/>
      <c r="B12" s="84"/>
      <c r="C12" s="84"/>
      <c r="D12" s="84"/>
      <c r="E12" s="84"/>
      <c r="F12" s="84"/>
      <c r="G12" s="84"/>
      <c r="H12" s="89"/>
      <c r="I12" s="90"/>
      <c r="J12" s="90"/>
      <c r="K12" s="90"/>
      <c r="L12" s="90"/>
      <c r="M12" s="90"/>
      <c r="N12" s="91"/>
      <c r="O12" s="69"/>
      <c r="P12" s="70"/>
      <c r="Q12" s="70"/>
      <c r="R12" s="70"/>
      <c r="S12" s="70"/>
      <c r="T12" s="70"/>
      <c r="U12" s="71"/>
    </row>
    <row r="13" spans="1:21" ht="14.45" customHeight="1" x14ac:dyDescent="0.25">
      <c r="A13" s="83"/>
      <c r="B13" s="84"/>
      <c r="C13" s="84"/>
      <c r="D13" s="84"/>
      <c r="E13" s="84"/>
      <c r="F13" s="84"/>
      <c r="G13" s="84"/>
      <c r="H13" s="89"/>
      <c r="I13" s="90"/>
      <c r="J13" s="90"/>
      <c r="K13" s="90"/>
      <c r="L13" s="90"/>
      <c r="M13" s="90"/>
      <c r="N13" s="91"/>
      <c r="O13" s="69"/>
      <c r="P13" s="70"/>
      <c r="Q13" s="70"/>
      <c r="R13" s="70"/>
      <c r="S13" s="70"/>
      <c r="T13" s="70"/>
      <c r="U13" s="71"/>
    </row>
    <row r="14" spans="1:21" ht="14.45" customHeight="1" x14ac:dyDescent="0.25">
      <c r="A14" s="83"/>
      <c r="B14" s="84"/>
      <c r="C14" s="84"/>
      <c r="D14" s="84"/>
      <c r="E14" s="84"/>
      <c r="F14" s="84"/>
      <c r="G14" s="84"/>
      <c r="H14" s="89"/>
      <c r="I14" s="90"/>
      <c r="J14" s="90"/>
      <c r="K14" s="90"/>
      <c r="L14" s="90"/>
      <c r="M14" s="90"/>
      <c r="N14" s="91"/>
      <c r="O14" s="69"/>
      <c r="P14" s="70"/>
      <c r="Q14" s="70"/>
      <c r="R14" s="70"/>
      <c r="S14" s="70"/>
      <c r="T14" s="70"/>
      <c r="U14" s="71"/>
    </row>
    <row r="15" spans="1:21" ht="14.45" customHeight="1" x14ac:dyDescent="0.25">
      <c r="A15" s="83"/>
      <c r="B15" s="84"/>
      <c r="C15" s="84"/>
      <c r="D15" s="84"/>
      <c r="E15" s="84"/>
      <c r="F15" s="84"/>
      <c r="G15" s="84"/>
      <c r="H15" s="89"/>
      <c r="I15" s="90"/>
      <c r="J15" s="90"/>
      <c r="K15" s="90"/>
      <c r="L15" s="90"/>
      <c r="M15" s="90"/>
      <c r="N15" s="91"/>
      <c r="O15" s="69"/>
      <c r="P15" s="70"/>
      <c r="Q15" s="70"/>
      <c r="R15" s="70"/>
      <c r="S15" s="70"/>
      <c r="T15" s="70"/>
      <c r="U15" s="71"/>
    </row>
    <row r="16" spans="1:21" ht="14.45" customHeight="1" x14ac:dyDescent="0.25">
      <c r="A16" s="83"/>
      <c r="B16" s="84"/>
      <c r="C16" s="84"/>
      <c r="D16" s="84"/>
      <c r="E16" s="84"/>
      <c r="F16" s="84"/>
      <c r="G16" s="84"/>
      <c r="H16" s="89"/>
      <c r="I16" s="90"/>
      <c r="J16" s="90"/>
      <c r="K16" s="90"/>
      <c r="L16" s="90"/>
      <c r="M16" s="90"/>
      <c r="N16" s="91"/>
      <c r="O16" s="69"/>
      <c r="P16" s="70"/>
      <c r="Q16" s="70"/>
      <c r="R16" s="70"/>
      <c r="S16" s="70"/>
      <c r="T16" s="70"/>
      <c r="U16" s="71"/>
    </row>
    <row r="17" spans="1:21" ht="14.45" customHeight="1" x14ac:dyDescent="0.25">
      <c r="A17" s="83"/>
      <c r="B17" s="84"/>
      <c r="C17" s="84"/>
      <c r="D17" s="84"/>
      <c r="E17" s="84"/>
      <c r="F17" s="84"/>
      <c r="G17" s="84"/>
      <c r="H17" s="89"/>
      <c r="I17" s="90"/>
      <c r="J17" s="90"/>
      <c r="K17" s="90"/>
      <c r="L17" s="90"/>
      <c r="M17" s="90"/>
      <c r="N17" s="91"/>
      <c r="O17" s="69"/>
      <c r="P17" s="70"/>
      <c r="Q17" s="70"/>
      <c r="R17" s="70"/>
      <c r="S17" s="70"/>
      <c r="T17" s="70"/>
      <c r="U17" s="71"/>
    </row>
    <row r="18" spans="1:21" ht="14.45" customHeight="1" x14ac:dyDescent="0.25">
      <c r="A18" s="83"/>
      <c r="B18" s="84"/>
      <c r="C18" s="84"/>
      <c r="D18" s="84"/>
      <c r="E18" s="84"/>
      <c r="F18" s="84"/>
      <c r="G18" s="84"/>
      <c r="H18" s="89"/>
      <c r="I18" s="90"/>
      <c r="J18" s="90"/>
      <c r="K18" s="90"/>
      <c r="L18" s="90"/>
      <c r="M18" s="90"/>
      <c r="N18" s="91"/>
      <c r="O18" s="69"/>
      <c r="P18" s="70"/>
      <c r="Q18" s="70"/>
      <c r="R18" s="70"/>
      <c r="S18" s="70"/>
      <c r="T18" s="70"/>
      <c r="U18" s="71"/>
    </row>
    <row r="19" spans="1:21" ht="14.45" customHeight="1" x14ac:dyDescent="0.25">
      <c r="A19" s="83"/>
      <c r="B19" s="84"/>
      <c r="C19" s="84"/>
      <c r="D19" s="84"/>
      <c r="E19" s="84"/>
      <c r="F19" s="84"/>
      <c r="G19" s="84"/>
      <c r="H19" s="89"/>
      <c r="I19" s="90"/>
      <c r="J19" s="90"/>
      <c r="K19" s="90"/>
      <c r="L19" s="90"/>
      <c r="M19" s="90"/>
      <c r="N19" s="91"/>
      <c r="O19" s="69"/>
      <c r="P19" s="70"/>
      <c r="Q19" s="70"/>
      <c r="R19" s="70"/>
      <c r="S19" s="70"/>
      <c r="T19" s="70"/>
      <c r="U19" s="71"/>
    </row>
    <row r="20" spans="1:21" ht="14.45" customHeight="1" x14ac:dyDescent="0.25">
      <c r="A20" s="83"/>
      <c r="B20" s="84"/>
      <c r="C20" s="84"/>
      <c r="D20" s="84"/>
      <c r="E20" s="84"/>
      <c r="F20" s="84"/>
      <c r="G20" s="84"/>
      <c r="H20" s="89"/>
      <c r="I20" s="90"/>
      <c r="J20" s="90"/>
      <c r="K20" s="90"/>
      <c r="L20" s="90"/>
      <c r="M20" s="90"/>
      <c r="N20" s="91"/>
      <c r="O20" s="69"/>
      <c r="P20" s="70"/>
      <c r="Q20" s="70"/>
      <c r="R20" s="70"/>
      <c r="S20" s="70"/>
      <c r="T20" s="70"/>
      <c r="U20" s="71"/>
    </row>
    <row r="21" spans="1:21" ht="14.45" customHeight="1" x14ac:dyDescent="0.25">
      <c r="A21" s="83"/>
      <c r="B21" s="84"/>
      <c r="C21" s="84"/>
      <c r="D21" s="84"/>
      <c r="E21" s="84"/>
      <c r="F21" s="84"/>
      <c r="G21" s="84"/>
      <c r="H21" s="89"/>
      <c r="I21" s="90"/>
      <c r="J21" s="90"/>
      <c r="K21" s="90"/>
      <c r="L21" s="90"/>
      <c r="M21" s="90"/>
      <c r="N21" s="91"/>
      <c r="O21" s="69"/>
      <c r="P21" s="70"/>
      <c r="Q21" s="70"/>
      <c r="R21" s="70"/>
      <c r="S21" s="70"/>
      <c r="T21" s="70"/>
      <c r="U21" s="71"/>
    </row>
    <row r="22" spans="1:21" ht="14.45" customHeight="1" x14ac:dyDescent="0.25">
      <c r="A22" s="83"/>
      <c r="B22" s="84"/>
      <c r="C22" s="84"/>
      <c r="D22" s="84"/>
      <c r="E22" s="84"/>
      <c r="F22" s="84"/>
      <c r="G22" s="84"/>
      <c r="H22" s="89"/>
      <c r="I22" s="90"/>
      <c r="J22" s="90"/>
      <c r="K22" s="90"/>
      <c r="L22" s="90"/>
      <c r="M22" s="90"/>
      <c r="N22" s="91"/>
      <c r="O22" s="69"/>
      <c r="P22" s="70"/>
      <c r="Q22" s="70"/>
      <c r="R22" s="70"/>
      <c r="S22" s="70"/>
      <c r="T22" s="70"/>
      <c r="U22" s="71"/>
    </row>
    <row r="23" spans="1:21" ht="14.45" customHeight="1" x14ac:dyDescent="0.25">
      <c r="A23" s="83"/>
      <c r="B23" s="84"/>
      <c r="C23" s="84"/>
      <c r="D23" s="84"/>
      <c r="E23" s="84"/>
      <c r="F23" s="84"/>
      <c r="G23" s="84"/>
      <c r="H23" s="89"/>
      <c r="I23" s="90"/>
      <c r="J23" s="90"/>
      <c r="K23" s="90"/>
      <c r="L23" s="90"/>
      <c r="M23" s="90"/>
      <c r="N23" s="91"/>
      <c r="O23" s="69"/>
      <c r="P23" s="70"/>
      <c r="Q23" s="70"/>
      <c r="R23" s="70"/>
      <c r="S23" s="70"/>
      <c r="T23" s="70"/>
      <c r="U23" s="71"/>
    </row>
    <row r="24" spans="1:21" ht="14.45" customHeight="1" x14ac:dyDescent="0.25">
      <c r="A24" s="83"/>
      <c r="B24" s="84"/>
      <c r="C24" s="84"/>
      <c r="D24" s="84"/>
      <c r="E24" s="84"/>
      <c r="F24" s="84"/>
      <c r="G24" s="84"/>
      <c r="H24" s="89"/>
      <c r="I24" s="90"/>
      <c r="J24" s="90"/>
      <c r="K24" s="90"/>
      <c r="L24" s="90"/>
      <c r="M24" s="90"/>
      <c r="N24" s="91"/>
      <c r="O24" s="69"/>
      <c r="P24" s="70"/>
      <c r="Q24" s="70"/>
      <c r="R24" s="70"/>
      <c r="S24" s="70"/>
      <c r="T24" s="70"/>
      <c r="U24" s="71"/>
    </row>
    <row r="25" spans="1:21" ht="14.45" customHeight="1" x14ac:dyDescent="0.25">
      <c r="A25" s="83"/>
      <c r="B25" s="84"/>
      <c r="C25" s="84"/>
      <c r="D25" s="84"/>
      <c r="E25" s="84"/>
      <c r="F25" s="84"/>
      <c r="G25" s="84"/>
      <c r="H25" s="89"/>
      <c r="I25" s="90"/>
      <c r="J25" s="90"/>
      <c r="K25" s="90"/>
      <c r="L25" s="90"/>
      <c r="M25" s="90"/>
      <c r="N25" s="91"/>
      <c r="O25" s="69"/>
      <c r="P25" s="70"/>
      <c r="Q25" s="70"/>
      <c r="R25" s="70"/>
      <c r="S25" s="70"/>
      <c r="T25" s="70"/>
      <c r="U25" s="71"/>
    </row>
    <row r="26" spans="1:21" ht="14.45" customHeight="1" x14ac:dyDescent="0.25">
      <c r="A26" s="83"/>
      <c r="B26" s="84"/>
      <c r="C26" s="84"/>
      <c r="D26" s="84"/>
      <c r="E26" s="84"/>
      <c r="F26" s="84"/>
      <c r="G26" s="84"/>
      <c r="H26" s="89"/>
      <c r="I26" s="90"/>
      <c r="J26" s="90"/>
      <c r="K26" s="90"/>
      <c r="L26" s="90"/>
      <c r="M26" s="90"/>
      <c r="N26" s="91"/>
      <c r="O26" s="69"/>
      <c r="P26" s="70"/>
      <c r="Q26" s="70"/>
      <c r="R26" s="70"/>
      <c r="S26" s="70"/>
      <c r="T26" s="70"/>
      <c r="U26" s="71"/>
    </row>
    <row r="27" spans="1:21" ht="15" customHeight="1" thickBot="1" x14ac:dyDescent="0.3">
      <c r="A27" s="85"/>
      <c r="B27" s="86"/>
      <c r="C27" s="86"/>
      <c r="D27" s="86"/>
      <c r="E27" s="86"/>
      <c r="F27" s="86"/>
      <c r="G27" s="86"/>
      <c r="H27" s="89"/>
      <c r="I27" s="90"/>
      <c r="J27" s="90"/>
      <c r="K27" s="90"/>
      <c r="L27" s="90"/>
      <c r="M27" s="90"/>
      <c r="N27" s="91"/>
      <c r="O27" s="72"/>
      <c r="P27" s="73"/>
      <c r="Q27" s="73"/>
      <c r="R27" s="73"/>
      <c r="S27" s="73"/>
      <c r="T27" s="73"/>
      <c r="U27" s="74"/>
    </row>
    <row r="28" spans="1:21" ht="14.45" customHeight="1" x14ac:dyDescent="0.25">
      <c r="H28" s="89"/>
      <c r="I28" s="90"/>
      <c r="J28" s="90"/>
      <c r="K28" s="90"/>
      <c r="L28" s="90"/>
      <c r="M28" s="90"/>
      <c r="N28" s="90"/>
      <c r="O28" s="54" t="s">
        <v>52</v>
      </c>
      <c r="P28" s="55"/>
      <c r="Q28" s="55"/>
      <c r="R28" s="55"/>
      <c r="S28" s="55"/>
      <c r="T28" s="55"/>
      <c r="U28" s="56"/>
    </row>
    <row r="29" spans="1:21" ht="14.45" customHeight="1" x14ac:dyDescent="0.25">
      <c r="H29" s="89"/>
      <c r="I29" s="90"/>
      <c r="J29" s="90"/>
      <c r="K29" s="90"/>
      <c r="L29" s="90"/>
      <c r="M29" s="90"/>
      <c r="N29" s="90"/>
      <c r="O29" s="57"/>
      <c r="P29" s="58"/>
      <c r="Q29" s="58"/>
      <c r="R29" s="58"/>
      <c r="S29" s="58"/>
      <c r="T29" s="58"/>
      <c r="U29" s="59"/>
    </row>
    <row r="30" spans="1:21" ht="14.45" customHeight="1" x14ac:dyDescent="0.25">
      <c r="H30" s="89"/>
      <c r="I30" s="90"/>
      <c r="J30" s="90"/>
      <c r="K30" s="90"/>
      <c r="L30" s="90"/>
      <c r="M30" s="90"/>
      <c r="N30" s="90"/>
      <c r="O30" s="57"/>
      <c r="P30" s="58"/>
      <c r="Q30" s="58"/>
      <c r="R30" s="58"/>
      <c r="S30" s="58"/>
      <c r="T30" s="58"/>
      <c r="U30" s="59"/>
    </row>
    <row r="31" spans="1:21" ht="14.45" customHeight="1" x14ac:dyDescent="0.25">
      <c r="H31" s="89"/>
      <c r="I31" s="90"/>
      <c r="J31" s="90"/>
      <c r="K31" s="90"/>
      <c r="L31" s="90"/>
      <c r="M31" s="90"/>
      <c r="N31" s="90"/>
      <c r="O31" s="57"/>
      <c r="P31" s="58"/>
      <c r="Q31" s="58"/>
      <c r="R31" s="58"/>
      <c r="S31" s="58"/>
      <c r="T31" s="58"/>
      <c r="U31" s="59"/>
    </row>
    <row r="32" spans="1:21" ht="14.45" customHeight="1" x14ac:dyDescent="0.25">
      <c r="H32" s="89"/>
      <c r="I32" s="90"/>
      <c r="J32" s="90"/>
      <c r="K32" s="90"/>
      <c r="L32" s="90"/>
      <c r="M32" s="90"/>
      <c r="N32" s="90"/>
      <c r="O32" s="57"/>
      <c r="P32" s="58"/>
      <c r="Q32" s="58"/>
      <c r="R32" s="58"/>
      <c r="S32" s="58"/>
      <c r="T32" s="58"/>
      <c r="U32" s="59"/>
    </row>
    <row r="33" spans="4:21" ht="14.45" customHeight="1" x14ac:dyDescent="0.25">
      <c r="H33" s="89"/>
      <c r="I33" s="90"/>
      <c r="J33" s="90"/>
      <c r="K33" s="90"/>
      <c r="L33" s="90"/>
      <c r="M33" s="90"/>
      <c r="N33" s="90"/>
      <c r="O33" s="57"/>
      <c r="P33" s="58"/>
      <c r="Q33" s="58"/>
      <c r="R33" s="58"/>
      <c r="S33" s="58"/>
      <c r="T33" s="58"/>
      <c r="U33" s="59"/>
    </row>
    <row r="34" spans="4:21" x14ac:dyDescent="0.25">
      <c r="H34" s="89"/>
      <c r="I34" s="90"/>
      <c r="J34" s="90"/>
      <c r="K34" s="90"/>
      <c r="L34" s="90"/>
      <c r="M34" s="90"/>
      <c r="N34" s="90"/>
      <c r="O34" s="57"/>
      <c r="P34" s="58"/>
      <c r="Q34" s="58"/>
      <c r="R34" s="58"/>
      <c r="S34" s="58"/>
      <c r="T34" s="58"/>
      <c r="U34" s="59"/>
    </row>
    <row r="35" spans="4:21" x14ac:dyDescent="0.25">
      <c r="D35" s="41"/>
      <c r="H35" s="89"/>
      <c r="I35" s="90"/>
      <c r="J35" s="90"/>
      <c r="K35" s="90"/>
      <c r="L35" s="90"/>
      <c r="M35" s="90"/>
      <c r="N35" s="90"/>
      <c r="O35" s="57"/>
      <c r="P35" s="58"/>
      <c r="Q35" s="58"/>
      <c r="R35" s="58"/>
      <c r="S35" s="58"/>
      <c r="T35" s="58"/>
      <c r="U35" s="59"/>
    </row>
    <row r="36" spans="4:21" x14ac:dyDescent="0.25">
      <c r="H36" s="89"/>
      <c r="I36" s="90"/>
      <c r="J36" s="90"/>
      <c r="K36" s="90"/>
      <c r="L36" s="90"/>
      <c r="M36" s="90"/>
      <c r="N36" s="90"/>
      <c r="O36" s="57"/>
      <c r="P36" s="58"/>
      <c r="Q36" s="58"/>
      <c r="R36" s="58"/>
      <c r="S36" s="58"/>
      <c r="T36" s="58"/>
      <c r="U36" s="59"/>
    </row>
    <row r="37" spans="4:21" ht="15.75" thickBot="1" x14ac:dyDescent="0.3">
      <c r="H37" s="92"/>
      <c r="I37" s="93"/>
      <c r="J37" s="93"/>
      <c r="K37" s="93"/>
      <c r="L37" s="93"/>
      <c r="M37" s="93"/>
      <c r="N37" s="93"/>
      <c r="O37" s="57"/>
      <c r="P37" s="58"/>
      <c r="Q37" s="58"/>
      <c r="R37" s="58"/>
      <c r="S37" s="58"/>
      <c r="T37" s="58"/>
      <c r="U37" s="59"/>
    </row>
    <row r="38" spans="4:21" x14ac:dyDescent="0.25">
      <c r="O38" s="57"/>
      <c r="P38" s="58"/>
      <c r="Q38" s="58"/>
      <c r="R38" s="58"/>
      <c r="S38" s="58"/>
      <c r="T38" s="58"/>
      <c r="U38" s="59"/>
    </row>
    <row r="39" spans="4:21" ht="15.75" thickBot="1" x14ac:dyDescent="0.3">
      <c r="O39" s="60"/>
      <c r="P39" s="61"/>
      <c r="Q39" s="61"/>
      <c r="R39" s="61"/>
      <c r="S39" s="61"/>
      <c r="T39" s="61"/>
      <c r="U39" s="62"/>
    </row>
  </sheetData>
  <mergeCells count="11">
    <mergeCell ref="A1:N1"/>
    <mergeCell ref="A2:N7"/>
    <mergeCell ref="O28:U39"/>
    <mergeCell ref="O2:U2"/>
    <mergeCell ref="O3:U9"/>
    <mergeCell ref="O10:U10"/>
    <mergeCell ref="O11:U27"/>
    <mergeCell ref="A8:G8"/>
    <mergeCell ref="A9:G27"/>
    <mergeCell ref="H8:N8"/>
    <mergeCell ref="H9:N37"/>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2C09E-E6E0-48C7-97E3-B760DE91BAC6}">
  <dimension ref="A1:N34"/>
  <sheetViews>
    <sheetView workbookViewId="0">
      <selection activeCell="I10" sqref="I10"/>
    </sheetView>
  </sheetViews>
  <sheetFormatPr defaultRowHeight="15" x14ac:dyDescent="0.25"/>
  <cols>
    <col min="1" max="1" width="27.42578125" customWidth="1"/>
    <col min="5" max="5" width="11.85546875" customWidth="1"/>
    <col min="6" max="6" width="9.7109375" customWidth="1"/>
    <col min="7" max="7" width="12.5703125" customWidth="1"/>
    <col min="8" max="8" width="13.5703125" customWidth="1"/>
    <col min="9" max="9" width="11.85546875" bestFit="1" customWidth="1"/>
    <col min="13" max="13" width="10.5703125" customWidth="1"/>
    <col min="14" max="14" width="9.5703125" customWidth="1"/>
  </cols>
  <sheetData>
    <row r="1" spans="1:14" ht="15.75" thickBot="1" x14ac:dyDescent="0.3">
      <c r="A1" s="101" t="s">
        <v>0</v>
      </c>
      <c r="B1" s="101"/>
      <c r="C1" s="101"/>
      <c r="D1" s="101"/>
      <c r="E1" s="101"/>
      <c r="F1" s="101"/>
      <c r="G1" s="1"/>
      <c r="H1" s="1"/>
      <c r="I1" s="1"/>
      <c r="J1" s="1"/>
      <c r="K1" s="1"/>
      <c r="L1" s="1"/>
      <c r="M1" s="1"/>
      <c r="N1" s="1"/>
    </row>
    <row r="2" spans="1:14" ht="16.5" thickTop="1" thickBot="1" x14ac:dyDescent="0.3">
      <c r="A2" s="101"/>
      <c r="B2" s="101"/>
      <c r="C2" s="101"/>
      <c r="D2" s="101"/>
      <c r="E2" s="101"/>
      <c r="F2" s="101"/>
      <c r="G2" s="1"/>
      <c r="H2" s="1"/>
      <c r="I2" s="1"/>
      <c r="J2" s="1"/>
      <c r="K2" s="1"/>
      <c r="L2" s="1"/>
      <c r="M2" s="1"/>
      <c r="N2" s="1"/>
    </row>
    <row r="3" spans="1:14" ht="15.75" thickTop="1" x14ac:dyDescent="0.25">
      <c r="A3" s="2"/>
      <c r="B3" s="3"/>
      <c r="C3" s="3"/>
      <c r="D3" s="3"/>
      <c r="E3" s="3"/>
      <c r="F3" s="4"/>
      <c r="G3" s="4"/>
      <c r="H3" s="4"/>
      <c r="I3" s="3"/>
      <c r="J3" s="1"/>
      <c r="K3" s="1"/>
      <c r="L3" s="1"/>
      <c r="N3" s="1"/>
    </row>
    <row r="4" spans="1:14" ht="17.25" thickBot="1" x14ac:dyDescent="0.3">
      <c r="A4" s="5" t="s">
        <v>5</v>
      </c>
      <c r="B4" s="6" t="s">
        <v>1</v>
      </c>
      <c r="C4" s="6" t="s">
        <v>2</v>
      </c>
      <c r="D4" s="6" t="s">
        <v>3</v>
      </c>
      <c r="E4" s="6" t="s">
        <v>4</v>
      </c>
      <c r="F4" s="6" t="s">
        <v>28</v>
      </c>
      <c r="G4" s="6" t="s">
        <v>32</v>
      </c>
      <c r="H4" s="6" t="s">
        <v>33</v>
      </c>
      <c r="I4" s="6" t="s">
        <v>16</v>
      </c>
      <c r="J4" s="1"/>
      <c r="K4" s="1"/>
      <c r="L4" s="1"/>
      <c r="N4" s="1"/>
    </row>
    <row r="5" spans="1:14" ht="15.75" thickTop="1" x14ac:dyDescent="0.25">
      <c r="A5" s="7" t="s">
        <v>25</v>
      </c>
      <c r="B5" s="8">
        <v>1</v>
      </c>
      <c r="C5" s="9"/>
      <c r="D5" s="8"/>
      <c r="E5" s="10">
        <v>4</v>
      </c>
      <c r="F5" s="10">
        <v>5</v>
      </c>
      <c r="G5" s="8">
        <v>7</v>
      </c>
      <c r="H5" s="10">
        <f>(E5*F5*G5*G30)/G29</f>
        <v>0.60833360000000003</v>
      </c>
      <c r="I5" s="11">
        <f>H5/H25</f>
        <v>7.4828173859525868E-4</v>
      </c>
      <c r="J5" s="1"/>
      <c r="N5" s="1"/>
    </row>
    <row r="6" spans="1:14" x14ac:dyDescent="0.25">
      <c r="A6" s="7" t="s">
        <v>12</v>
      </c>
      <c r="B6" s="12">
        <v>1</v>
      </c>
      <c r="C6" s="13">
        <v>115</v>
      </c>
      <c r="D6" s="12">
        <v>8.1</v>
      </c>
      <c r="E6" s="13">
        <f>C6*D6</f>
        <v>931.5</v>
      </c>
      <c r="F6" s="13">
        <v>12</v>
      </c>
      <c r="G6" s="13">
        <v>7</v>
      </c>
      <c r="H6" s="13">
        <f>(E6*F6*G6*G30)/G29</f>
        <v>339.99764904000006</v>
      </c>
      <c r="I6" s="14">
        <f>H6/H25</f>
        <v>0.41821466370089017</v>
      </c>
      <c r="J6" s="1"/>
      <c r="N6" s="1"/>
    </row>
    <row r="7" spans="1:14" x14ac:dyDescent="0.25">
      <c r="A7" s="7" t="s">
        <v>6</v>
      </c>
      <c r="B7" s="15">
        <v>1</v>
      </c>
      <c r="C7" s="10"/>
      <c r="D7" s="15"/>
      <c r="E7" s="10">
        <v>1200</v>
      </c>
      <c r="F7" s="10">
        <f>5/60</f>
        <v>8.3333333333333329E-2</v>
      </c>
      <c r="G7" s="15">
        <v>7</v>
      </c>
      <c r="H7" s="10">
        <f>(E7*F7*G7*G30)/G29</f>
        <v>3.041668</v>
      </c>
      <c r="I7" s="16">
        <f>H7/H25</f>
        <v>3.7414086929762934E-3</v>
      </c>
      <c r="J7" s="1"/>
      <c r="N7" s="1"/>
    </row>
    <row r="8" spans="1:14" x14ac:dyDescent="0.25">
      <c r="A8" s="7" t="s">
        <v>10</v>
      </c>
      <c r="B8" s="12">
        <v>1</v>
      </c>
      <c r="C8" s="13"/>
      <c r="D8" s="12"/>
      <c r="E8" s="13">
        <v>5</v>
      </c>
      <c r="F8" s="13">
        <v>1.5</v>
      </c>
      <c r="G8" s="12">
        <v>5</v>
      </c>
      <c r="H8" s="13">
        <f>(E8*F8*G8*G30)/G29</f>
        <v>0.16294650000000002</v>
      </c>
      <c r="I8" s="14">
        <f>H8/H25</f>
        <v>2.0043260855230147E-4</v>
      </c>
      <c r="J8" s="1"/>
      <c r="M8" s="1"/>
      <c r="N8" s="1"/>
    </row>
    <row r="9" spans="1:14" x14ac:dyDescent="0.25">
      <c r="A9" s="7" t="s">
        <v>11</v>
      </c>
      <c r="B9" s="15">
        <v>2</v>
      </c>
      <c r="C9" s="10"/>
      <c r="D9" s="15"/>
      <c r="E9" s="10">
        <v>5</v>
      </c>
      <c r="F9" s="10">
        <v>1.5</v>
      </c>
      <c r="G9" s="15">
        <v>7</v>
      </c>
      <c r="H9" s="10">
        <f>(B9*E9*F9*G9*G30)/G29</f>
        <v>0.45625020000000005</v>
      </c>
      <c r="I9" s="16">
        <f>H9/H25</f>
        <v>5.6121130394644412E-4</v>
      </c>
      <c r="J9" s="1"/>
      <c r="M9" s="1"/>
      <c r="N9" s="1"/>
    </row>
    <row r="10" spans="1:14" x14ac:dyDescent="0.25">
      <c r="A10" s="7" t="s">
        <v>8</v>
      </c>
      <c r="B10" s="12">
        <v>2</v>
      </c>
      <c r="C10" s="13"/>
      <c r="D10" s="12"/>
      <c r="E10" s="13">
        <v>45</v>
      </c>
      <c r="F10" s="13">
        <v>2</v>
      </c>
      <c r="G10" s="12">
        <v>7</v>
      </c>
      <c r="H10" s="13">
        <f>(B10*E10*F10*G10*G30)/G29</f>
        <v>5.4750024000000002</v>
      </c>
      <c r="I10" s="14">
        <f>H10/H25</f>
        <v>6.7345356473573282E-3</v>
      </c>
      <c r="J10" s="1"/>
      <c r="K10" s="1"/>
      <c r="L10" s="1"/>
      <c r="M10" s="1"/>
      <c r="N10" s="1"/>
    </row>
    <row r="11" spans="1:14" x14ac:dyDescent="0.25">
      <c r="A11" s="7" t="s">
        <v>29</v>
      </c>
      <c r="B11" s="15">
        <v>1</v>
      </c>
      <c r="C11" s="10"/>
      <c r="D11" s="15"/>
      <c r="E11" s="10">
        <v>13</v>
      </c>
      <c r="F11" s="10">
        <v>1</v>
      </c>
      <c r="G11" s="15">
        <v>7</v>
      </c>
      <c r="H11" s="10">
        <f>(E11*F11*G11*G30)/G29</f>
        <v>0.39541684000000005</v>
      </c>
      <c r="I11" s="16">
        <f>H11/H25</f>
        <v>4.8638313008691819E-4</v>
      </c>
      <c r="J11" s="1"/>
    </row>
    <row r="12" spans="1:14" x14ac:dyDescent="0.25">
      <c r="A12" s="7" t="s">
        <v>21</v>
      </c>
      <c r="B12" s="12">
        <v>2</v>
      </c>
      <c r="C12" s="13"/>
      <c r="D12" s="12"/>
      <c r="E12" s="13">
        <v>13</v>
      </c>
      <c r="F12" s="13">
        <v>2</v>
      </c>
      <c r="G12" s="12">
        <v>7</v>
      </c>
      <c r="H12" s="13">
        <f>(B12*E12*F12*G12*G30)/G29</f>
        <v>1.5816673600000002</v>
      </c>
      <c r="I12" s="14">
        <f>H12/H25</f>
        <v>1.9455325203476728E-3</v>
      </c>
      <c r="J12" s="1"/>
    </row>
    <row r="13" spans="1:14" x14ac:dyDescent="0.25">
      <c r="A13" s="7" t="s">
        <v>22</v>
      </c>
      <c r="B13" s="15">
        <v>2</v>
      </c>
      <c r="C13" s="10"/>
      <c r="D13" s="15"/>
      <c r="E13" s="10">
        <v>26</v>
      </c>
      <c r="F13" s="10">
        <v>5</v>
      </c>
      <c r="G13" s="15">
        <v>7</v>
      </c>
      <c r="H13" s="10">
        <f>(E13*B13*F13*G13*G30)/G29</f>
        <v>7.9083368000000007</v>
      </c>
      <c r="I13" s="16">
        <f>H13/H25</f>
        <v>9.7276626017383638E-3</v>
      </c>
      <c r="J13" s="1"/>
    </row>
    <row r="14" spans="1:14" x14ac:dyDescent="0.25">
      <c r="A14" s="17" t="s">
        <v>7</v>
      </c>
      <c r="B14" s="12">
        <v>1</v>
      </c>
      <c r="C14" s="13"/>
      <c r="D14" s="12"/>
      <c r="E14" s="13">
        <v>1000</v>
      </c>
      <c r="F14" s="13">
        <f>10/60</f>
        <v>0.16666666666666666</v>
      </c>
      <c r="G14" s="12">
        <v>7</v>
      </c>
      <c r="H14" s="13">
        <f>(E14*F14*G14*G30)/G29</f>
        <v>5.0694466666666669</v>
      </c>
      <c r="I14" s="14">
        <f>H14/H25</f>
        <v>6.2356811549604896E-3</v>
      </c>
      <c r="J14" s="1"/>
    </row>
    <row r="15" spans="1:14" x14ac:dyDescent="0.25">
      <c r="A15" s="18" t="s">
        <v>24</v>
      </c>
      <c r="B15" s="15">
        <v>1</v>
      </c>
      <c r="C15" s="10"/>
      <c r="D15" s="15"/>
      <c r="E15" s="10">
        <v>1</v>
      </c>
      <c r="F15" s="10">
        <f>(1440-10)/24</f>
        <v>59.583333333333336</v>
      </c>
      <c r="G15" s="15">
        <v>7</v>
      </c>
      <c r="H15" s="10">
        <f>(E15*F15*G15*G30)/G29</f>
        <v>1.8123271833333339</v>
      </c>
      <c r="I15" s="16">
        <f>H15/H25</f>
        <v>2.2292560128983753E-3</v>
      </c>
      <c r="J15" s="1"/>
      <c r="K15" s="24"/>
      <c r="L15" s="24"/>
      <c r="M15" s="1"/>
      <c r="N15" s="1"/>
    </row>
    <row r="16" spans="1:14" x14ac:dyDescent="0.25">
      <c r="A16" s="7" t="s">
        <v>18</v>
      </c>
      <c r="B16" s="12">
        <v>1</v>
      </c>
      <c r="C16" s="13"/>
      <c r="D16" s="12"/>
      <c r="E16" s="13">
        <v>4</v>
      </c>
      <c r="F16" s="13">
        <v>8</v>
      </c>
      <c r="G16" s="13">
        <v>4</v>
      </c>
      <c r="H16" s="13">
        <f>(E16*F16*G16*G30)/G29</f>
        <v>0.55619072000000003</v>
      </c>
      <c r="I16" s="14">
        <f>H16/H25</f>
        <v>6.8414330385852223E-4</v>
      </c>
      <c r="J16" s="1"/>
      <c r="K16" s="1"/>
      <c r="L16" s="1"/>
      <c r="M16" s="1"/>
      <c r="N16" s="1"/>
    </row>
    <row r="17" spans="1:14" x14ac:dyDescent="0.25">
      <c r="A17" s="7" t="s">
        <v>19</v>
      </c>
      <c r="B17" s="15">
        <v>1</v>
      </c>
      <c r="C17" s="10">
        <v>110</v>
      </c>
      <c r="D17" s="15">
        <v>8.8000000000000007</v>
      </c>
      <c r="E17" s="10"/>
      <c r="F17" s="10">
        <f>1/60</f>
        <v>1.6666666666666666E-2</v>
      </c>
      <c r="G17" s="10">
        <v>1</v>
      </c>
      <c r="H17" s="10">
        <f>(C17*D17*F17*G17*G30)/G29</f>
        <v>7.0103205333333349E-2</v>
      </c>
      <c r="I17" s="16">
        <f>H17/H25</f>
        <v>8.6230562257167927E-5</v>
      </c>
      <c r="J17" s="1"/>
      <c r="K17" s="1"/>
      <c r="L17" s="1"/>
      <c r="M17" s="1"/>
      <c r="N17" s="1"/>
    </row>
    <row r="18" spans="1:14" x14ac:dyDescent="0.25">
      <c r="A18" s="7" t="s">
        <v>13</v>
      </c>
      <c r="B18" s="12">
        <v>1</v>
      </c>
      <c r="C18" s="13"/>
      <c r="D18" s="12"/>
      <c r="E18" s="13"/>
      <c r="F18" s="13"/>
      <c r="G18" s="12"/>
      <c r="H18" s="13">
        <f>373/12</f>
        <v>31.083333333333332</v>
      </c>
      <c r="I18" s="14">
        <f>H18/H25</f>
        <v>3.8234104951629537E-2</v>
      </c>
      <c r="J18" s="1"/>
      <c r="K18" s="1"/>
      <c r="L18" s="1"/>
      <c r="M18" s="1"/>
      <c r="N18" s="1"/>
    </row>
    <row r="19" spans="1:14" x14ac:dyDescent="0.25">
      <c r="A19" s="7" t="s">
        <v>20</v>
      </c>
      <c r="B19" s="15">
        <v>1</v>
      </c>
      <c r="C19" s="10">
        <v>5</v>
      </c>
      <c r="D19" s="15">
        <v>1.5</v>
      </c>
      <c r="E19" s="10"/>
      <c r="F19" s="10">
        <v>5</v>
      </c>
      <c r="G19" s="15">
        <v>7</v>
      </c>
      <c r="H19" s="10">
        <f>(C19*D19*F19*G19*G30)/G29</f>
        <v>1.1406255000000001</v>
      </c>
      <c r="I19" s="16">
        <f>H19/H25</f>
        <v>1.4030282598661101E-3</v>
      </c>
      <c r="J19" s="1"/>
      <c r="K19" s="1"/>
      <c r="L19" s="1"/>
      <c r="M19" s="1"/>
      <c r="N19" s="1"/>
    </row>
    <row r="20" spans="1:14" x14ac:dyDescent="0.25">
      <c r="A20" s="7" t="s">
        <v>15</v>
      </c>
      <c r="B20" s="12">
        <v>1</v>
      </c>
      <c r="C20" s="13"/>
      <c r="D20" s="12"/>
      <c r="E20" s="13">
        <f>8.8*1000</f>
        <v>8800</v>
      </c>
      <c r="F20" s="13">
        <v>1.5</v>
      </c>
      <c r="G20" s="12">
        <v>7</v>
      </c>
      <c r="H20" s="13">
        <f>(E20*F20*G20*G30)/G29</f>
        <v>401.50017600000001</v>
      </c>
      <c r="I20" s="14">
        <f>H20/H25</f>
        <v>0.49386594747287077</v>
      </c>
      <c r="J20" s="1"/>
      <c r="K20" s="1"/>
      <c r="L20" s="1"/>
      <c r="M20" s="1"/>
      <c r="N20" s="1"/>
    </row>
    <row r="21" spans="1:14" x14ac:dyDescent="0.25">
      <c r="A21" s="7" t="s">
        <v>17</v>
      </c>
      <c r="B21" s="15">
        <v>1</v>
      </c>
      <c r="C21" s="10"/>
      <c r="D21" s="10"/>
      <c r="E21" s="19">
        <v>1050</v>
      </c>
      <c r="F21" s="10">
        <f>5/60</f>
        <v>8.3333333333333329E-2</v>
      </c>
      <c r="G21" s="15">
        <v>6</v>
      </c>
      <c r="H21" s="10">
        <f>(E21*F21*G21*G30)/G29</f>
        <v>2.2812510000000001</v>
      </c>
      <c r="I21" s="16">
        <f>H21/H25</f>
        <v>2.8060565197322203E-3</v>
      </c>
      <c r="J21" s="1"/>
      <c r="K21" s="1"/>
      <c r="L21" s="1"/>
      <c r="M21" s="1"/>
      <c r="N21" s="1"/>
    </row>
    <row r="22" spans="1:14" x14ac:dyDescent="0.25">
      <c r="A22" s="17" t="s">
        <v>38</v>
      </c>
      <c r="B22" s="12">
        <v>1</v>
      </c>
      <c r="C22" s="13">
        <v>120</v>
      </c>
      <c r="D22" s="13"/>
      <c r="E22" s="17">
        <v>54</v>
      </c>
      <c r="F22" s="13">
        <v>5</v>
      </c>
      <c r="G22" s="17">
        <v>7</v>
      </c>
      <c r="H22" s="13">
        <f>(E22*F22*G22*G30)/G29</f>
        <v>8.2125035999999998</v>
      </c>
      <c r="I22" s="14">
        <f>H22/H25</f>
        <v>1.0101803471035993E-2</v>
      </c>
      <c r="J22" s="1"/>
      <c r="K22" s="1"/>
      <c r="L22" s="1"/>
      <c r="M22" s="1"/>
      <c r="N22" s="1"/>
    </row>
    <row r="23" spans="1:14" x14ac:dyDescent="0.25">
      <c r="A23" s="18" t="s">
        <v>23</v>
      </c>
      <c r="B23" s="15">
        <v>1</v>
      </c>
      <c r="C23" s="10"/>
      <c r="D23" s="10"/>
      <c r="E23" s="15">
        <v>1</v>
      </c>
      <c r="F23" s="10">
        <v>19</v>
      </c>
      <c r="G23" s="15">
        <v>7</v>
      </c>
      <c r="H23" s="10">
        <f>(E23*F23*G23*G30)/G29</f>
        <v>0.57791692000000006</v>
      </c>
      <c r="I23" s="16">
        <f>H23/H25</f>
        <v>7.1086765166549577E-4</v>
      </c>
      <c r="J23" s="1"/>
      <c r="K23" s="1"/>
      <c r="L23" s="1"/>
      <c r="M23" s="1"/>
      <c r="N23" s="1"/>
    </row>
    <row r="24" spans="1:14" ht="15.75" thickBot="1" x14ac:dyDescent="0.3">
      <c r="A24" s="7" t="s">
        <v>14</v>
      </c>
      <c r="B24" s="20">
        <v>4</v>
      </c>
      <c r="C24" s="21"/>
      <c r="D24" s="21"/>
      <c r="E24" s="22">
        <v>4</v>
      </c>
      <c r="F24" s="21">
        <v>3</v>
      </c>
      <c r="G24" s="22">
        <v>5</v>
      </c>
      <c r="H24" s="21">
        <f>(E24*F24*G24*G30*B24)/G29</f>
        <v>1.0428576000000001</v>
      </c>
      <c r="I24" s="23">
        <f>H24/H25</f>
        <v>1.2827686947347293E-3</v>
      </c>
      <c r="J24" s="1"/>
      <c r="K24" s="1"/>
      <c r="L24" s="1"/>
      <c r="M24" s="1"/>
      <c r="N24" s="1"/>
    </row>
    <row r="25" spans="1:14" ht="21" thickBot="1" x14ac:dyDescent="0.35">
      <c r="A25" s="1"/>
      <c r="B25" s="1"/>
      <c r="C25" s="1"/>
      <c r="D25" s="1"/>
      <c r="E25" s="1"/>
      <c r="F25" s="1"/>
      <c r="G25" s="26" t="s">
        <v>31</v>
      </c>
      <c r="H25" s="27">
        <f>SUM(H5:H24)</f>
        <v>812.97400246866664</v>
      </c>
      <c r="I25" s="28" t="s">
        <v>33</v>
      </c>
      <c r="J25" s="1"/>
      <c r="K25" s="1"/>
      <c r="L25" s="1"/>
      <c r="M25" s="1"/>
      <c r="N25" s="1"/>
    </row>
    <row r="26" spans="1:14" x14ac:dyDescent="0.25">
      <c r="A26" s="1"/>
      <c r="B26" s="1"/>
      <c r="C26" s="102"/>
      <c r="D26" s="102"/>
      <c r="E26" s="1"/>
      <c r="F26" s="1"/>
      <c r="G26" s="98" t="s">
        <v>34</v>
      </c>
      <c r="H26" s="99"/>
      <c r="I26" s="100"/>
      <c r="J26" s="1"/>
      <c r="K26" s="1"/>
      <c r="L26" s="1"/>
      <c r="M26" s="1"/>
      <c r="N26" s="1"/>
    </row>
    <row r="27" spans="1:14" x14ac:dyDescent="0.25">
      <c r="A27" s="1"/>
      <c r="B27" s="1"/>
      <c r="C27" s="102"/>
      <c r="D27" s="102"/>
      <c r="E27" s="1"/>
      <c r="F27" s="1"/>
      <c r="G27" s="30">
        <v>24</v>
      </c>
      <c r="H27" s="94" t="s">
        <v>28</v>
      </c>
      <c r="I27" s="95"/>
      <c r="J27" s="1"/>
      <c r="K27" s="1"/>
      <c r="L27" s="1"/>
      <c r="M27" s="1"/>
      <c r="N27" s="1"/>
    </row>
    <row r="28" spans="1:14" x14ac:dyDescent="0.25">
      <c r="A28" s="1"/>
      <c r="B28" s="1"/>
      <c r="C28" s="1"/>
      <c r="D28" s="1"/>
      <c r="E28" s="1"/>
      <c r="F28" s="1"/>
      <c r="G28" s="31">
        <v>7</v>
      </c>
      <c r="H28" s="94" t="s">
        <v>27</v>
      </c>
      <c r="I28" s="95"/>
      <c r="J28" s="1"/>
      <c r="K28" s="1"/>
      <c r="L28" s="1"/>
      <c r="M28" s="1"/>
      <c r="N28" s="1"/>
    </row>
    <row r="29" spans="1:14" x14ac:dyDescent="0.25">
      <c r="A29" s="1"/>
      <c r="B29" s="1"/>
      <c r="C29" s="1"/>
      <c r="D29" s="1"/>
      <c r="E29" s="1"/>
      <c r="F29" s="1"/>
      <c r="G29" s="31">
        <v>1000</v>
      </c>
      <c r="H29" s="94" t="s">
        <v>26</v>
      </c>
      <c r="I29" s="95"/>
      <c r="J29" s="1"/>
      <c r="K29" s="1"/>
      <c r="L29" s="1"/>
      <c r="M29" s="1"/>
      <c r="N29" s="1"/>
    </row>
    <row r="30" spans="1:14" ht="15.75" thickBot="1" x14ac:dyDescent="0.3">
      <c r="A30" s="1"/>
      <c r="B30" s="1"/>
      <c r="C30" s="1"/>
      <c r="D30" s="1"/>
      <c r="E30" s="1"/>
      <c r="F30" s="1"/>
      <c r="G30" s="32">
        <v>4.3452400000000004</v>
      </c>
      <c r="H30" s="96" t="s">
        <v>30</v>
      </c>
      <c r="I30" s="97"/>
      <c r="J30" s="1"/>
      <c r="K30" s="1"/>
      <c r="L30" s="1"/>
      <c r="M30" s="1"/>
      <c r="N30" s="1"/>
    </row>
    <row r="31" spans="1:14" x14ac:dyDescent="0.25">
      <c r="A31" s="1"/>
      <c r="B31" s="1"/>
      <c r="C31" s="1"/>
      <c r="D31" s="1"/>
      <c r="E31" s="1"/>
      <c r="F31" s="1"/>
      <c r="G31" s="98" t="s">
        <v>9</v>
      </c>
      <c r="H31" s="99"/>
      <c r="I31" s="100"/>
      <c r="J31" s="1"/>
      <c r="K31" s="1"/>
      <c r="L31" s="1"/>
      <c r="M31" s="1"/>
      <c r="N31" s="1"/>
    </row>
    <row r="32" spans="1:14" x14ac:dyDescent="0.25">
      <c r="G32" s="33" t="s">
        <v>35</v>
      </c>
      <c r="H32" s="29"/>
      <c r="I32" s="34"/>
    </row>
    <row r="33" spans="7:9" x14ac:dyDescent="0.25">
      <c r="G33" s="35" t="s">
        <v>36</v>
      </c>
      <c r="H33" s="25"/>
      <c r="I33" s="36"/>
    </row>
    <row r="34" spans="7:9" ht="15.75" thickBot="1" x14ac:dyDescent="0.3">
      <c r="G34" s="37" t="s">
        <v>37</v>
      </c>
      <c r="H34" s="38"/>
      <c r="I34" s="39"/>
    </row>
  </sheetData>
  <mergeCells count="9">
    <mergeCell ref="H29:I29"/>
    <mergeCell ref="H30:I30"/>
    <mergeCell ref="G31:I31"/>
    <mergeCell ref="A1:F2"/>
    <mergeCell ref="C26:D26"/>
    <mergeCell ref="G26:I26"/>
    <mergeCell ref="C27:D27"/>
    <mergeCell ref="H27:I27"/>
    <mergeCell ref="H28:I28"/>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4"/>
  <sheetViews>
    <sheetView workbookViewId="0">
      <selection activeCell="K19" sqref="K19"/>
    </sheetView>
  </sheetViews>
  <sheetFormatPr defaultRowHeight="15" x14ac:dyDescent="0.25"/>
  <cols>
    <col min="1" max="1" width="27.42578125" customWidth="1"/>
    <col min="5" max="5" width="11.85546875" customWidth="1"/>
    <col min="6" max="6" width="9.7109375" customWidth="1"/>
    <col min="7" max="7" width="12.5703125" customWidth="1"/>
    <col min="8" max="8" width="13.5703125" customWidth="1"/>
    <col min="9" max="9" width="11.85546875" bestFit="1" customWidth="1"/>
    <col min="13" max="13" width="10.5703125" customWidth="1"/>
    <col min="14" max="14" width="9.5703125" customWidth="1"/>
  </cols>
  <sheetData>
    <row r="1" spans="1:14" ht="15.75" thickBot="1" x14ac:dyDescent="0.3">
      <c r="A1" s="101" t="s">
        <v>0</v>
      </c>
      <c r="B1" s="101"/>
      <c r="C1" s="101"/>
      <c r="D1" s="101"/>
      <c r="E1" s="101"/>
      <c r="F1" s="101"/>
      <c r="G1" s="1"/>
      <c r="H1" s="1"/>
      <c r="I1" s="1"/>
      <c r="J1" s="1"/>
      <c r="K1" s="1"/>
      <c r="L1" s="1"/>
      <c r="M1" s="1"/>
      <c r="N1" s="1"/>
    </row>
    <row r="2" spans="1:14" ht="16.5" thickTop="1" thickBot="1" x14ac:dyDescent="0.3">
      <c r="A2" s="101"/>
      <c r="B2" s="101"/>
      <c r="C2" s="101"/>
      <c r="D2" s="101"/>
      <c r="E2" s="101"/>
      <c r="F2" s="101"/>
      <c r="G2" s="1"/>
      <c r="H2" s="1"/>
      <c r="I2" s="1"/>
      <c r="J2" s="1"/>
      <c r="K2" s="1"/>
      <c r="L2" s="1"/>
      <c r="M2" s="1"/>
      <c r="N2" s="1"/>
    </row>
    <row r="3" spans="1:14" ht="15.75" thickTop="1" x14ac:dyDescent="0.25">
      <c r="A3" s="2"/>
      <c r="B3" s="3"/>
      <c r="C3" s="3"/>
      <c r="D3" s="3"/>
      <c r="E3" s="3"/>
      <c r="F3" s="4"/>
      <c r="G3" s="4"/>
      <c r="H3" s="4"/>
      <c r="I3" s="3"/>
      <c r="J3" s="1"/>
      <c r="K3" s="1"/>
      <c r="L3" s="1"/>
      <c r="N3" s="1"/>
    </row>
    <row r="4" spans="1:14" ht="17.25" thickBot="1" x14ac:dyDescent="0.3">
      <c r="A4" s="5" t="s">
        <v>5</v>
      </c>
      <c r="B4" s="6" t="s">
        <v>1</v>
      </c>
      <c r="C4" s="6" t="s">
        <v>2</v>
      </c>
      <c r="D4" s="6" t="s">
        <v>3</v>
      </c>
      <c r="E4" s="6" t="s">
        <v>4</v>
      </c>
      <c r="F4" s="6" t="s">
        <v>28</v>
      </c>
      <c r="G4" s="6" t="s">
        <v>32</v>
      </c>
      <c r="H4" s="6" t="s">
        <v>33</v>
      </c>
      <c r="I4" s="6" t="s">
        <v>16</v>
      </c>
      <c r="J4" s="1"/>
      <c r="K4" s="1"/>
      <c r="L4" s="1"/>
      <c r="N4" s="1"/>
    </row>
    <row r="5" spans="1:14" ht="15.75" thickTop="1" x14ac:dyDescent="0.25">
      <c r="A5" s="7"/>
      <c r="B5" s="8"/>
      <c r="C5" s="9"/>
      <c r="D5" s="8"/>
      <c r="E5" s="10"/>
      <c r="F5" s="10"/>
      <c r="G5" s="8"/>
      <c r="H5" s="10"/>
      <c r="I5" s="11"/>
      <c r="J5" s="1"/>
      <c r="K5" t="s">
        <v>39</v>
      </c>
      <c r="N5" s="1"/>
    </row>
    <row r="6" spans="1:14" x14ac:dyDescent="0.25">
      <c r="A6" s="7"/>
      <c r="B6" s="12"/>
      <c r="C6" s="13"/>
      <c r="D6" s="12"/>
      <c r="E6" s="13"/>
      <c r="F6" s="13"/>
      <c r="G6" s="13"/>
      <c r="H6" s="13"/>
      <c r="I6" s="14"/>
      <c r="J6" s="1"/>
      <c r="N6" s="1"/>
    </row>
    <row r="7" spans="1:14" x14ac:dyDescent="0.25">
      <c r="A7" s="7"/>
      <c r="B7" s="15"/>
      <c r="C7" s="10"/>
      <c r="D7" s="15"/>
      <c r="E7" s="10"/>
      <c r="F7" s="10"/>
      <c r="G7" s="15"/>
      <c r="H7" s="10"/>
      <c r="I7" s="16"/>
      <c r="J7" s="1"/>
      <c r="N7" s="1"/>
    </row>
    <row r="8" spans="1:14" x14ac:dyDescent="0.25">
      <c r="A8" s="7"/>
      <c r="B8" s="12"/>
      <c r="C8" s="13"/>
      <c r="D8" s="12"/>
      <c r="E8" s="13"/>
      <c r="F8" s="13"/>
      <c r="G8" s="12"/>
      <c r="H8" s="13"/>
      <c r="I8" s="14"/>
      <c r="J8" s="1"/>
      <c r="K8" t="s">
        <v>40</v>
      </c>
      <c r="M8" s="1"/>
      <c r="N8" s="1"/>
    </row>
    <row r="9" spans="1:14" x14ac:dyDescent="0.25">
      <c r="A9" s="7"/>
      <c r="B9" s="15"/>
      <c r="C9" s="10"/>
      <c r="D9" s="15"/>
      <c r="E9" s="10"/>
      <c r="F9" s="10"/>
      <c r="G9" s="15"/>
      <c r="H9" s="10"/>
      <c r="I9" s="16"/>
      <c r="J9" s="1"/>
      <c r="M9" s="1"/>
      <c r="N9" s="1"/>
    </row>
    <row r="10" spans="1:14" x14ac:dyDescent="0.25">
      <c r="A10" s="7"/>
      <c r="B10" s="12"/>
      <c r="C10" s="13"/>
      <c r="D10" s="12"/>
      <c r="E10" s="13"/>
      <c r="F10" s="13"/>
      <c r="G10" s="12"/>
      <c r="H10" s="13"/>
      <c r="I10" s="14"/>
      <c r="J10" s="1"/>
      <c r="K10" s="1"/>
      <c r="L10" s="1"/>
      <c r="M10" s="1"/>
      <c r="N10" s="1"/>
    </row>
    <row r="11" spans="1:14" x14ac:dyDescent="0.25">
      <c r="A11" s="7"/>
      <c r="B11" s="15"/>
      <c r="C11" s="10"/>
      <c r="D11" s="15"/>
      <c r="E11" s="10"/>
      <c r="F11" s="10"/>
      <c r="G11" s="15"/>
      <c r="H11" s="10"/>
      <c r="I11" s="16"/>
      <c r="J11" s="1"/>
      <c r="K11" t="s">
        <v>41</v>
      </c>
    </row>
    <row r="12" spans="1:14" x14ac:dyDescent="0.25">
      <c r="A12" s="7"/>
      <c r="B12" s="12"/>
      <c r="C12" s="13"/>
      <c r="D12" s="12"/>
      <c r="E12" s="13"/>
      <c r="F12" s="13"/>
      <c r="G12" s="12"/>
      <c r="H12" s="13"/>
      <c r="I12" s="14"/>
      <c r="J12" s="1"/>
    </row>
    <row r="13" spans="1:14" x14ac:dyDescent="0.25">
      <c r="A13" s="7"/>
      <c r="B13" s="15"/>
      <c r="C13" s="10"/>
      <c r="D13" s="15"/>
      <c r="E13" s="10"/>
      <c r="F13" s="10"/>
      <c r="G13" s="15"/>
      <c r="H13" s="10"/>
      <c r="I13" s="16"/>
      <c r="J13" s="1"/>
    </row>
    <row r="14" spans="1:14" x14ac:dyDescent="0.25">
      <c r="A14" s="40"/>
      <c r="B14" s="12"/>
      <c r="C14" s="13"/>
      <c r="D14" s="12"/>
      <c r="E14" s="13"/>
      <c r="F14" s="13"/>
      <c r="G14" s="12"/>
      <c r="H14" s="13"/>
      <c r="I14" s="14"/>
      <c r="J14" s="1"/>
    </row>
    <row r="15" spans="1:14" x14ac:dyDescent="0.25">
      <c r="A15" s="18"/>
      <c r="B15" s="15"/>
      <c r="C15" s="10"/>
      <c r="D15" s="15"/>
      <c r="E15" s="10"/>
      <c r="F15" s="10"/>
      <c r="G15" s="15"/>
      <c r="H15" s="10"/>
      <c r="I15" s="16"/>
      <c r="J15" s="1"/>
      <c r="K15" s="24"/>
      <c r="L15" s="24"/>
      <c r="M15" s="1"/>
      <c r="N15" s="1"/>
    </row>
    <row r="16" spans="1:14" x14ac:dyDescent="0.25">
      <c r="A16" s="7"/>
      <c r="B16" s="12"/>
      <c r="C16" s="13"/>
      <c r="D16" s="12"/>
      <c r="E16" s="13"/>
      <c r="F16" s="13"/>
      <c r="G16" s="13"/>
      <c r="H16" s="13"/>
      <c r="I16" s="14"/>
      <c r="J16" s="1"/>
      <c r="K16" s="1"/>
      <c r="L16" s="1"/>
      <c r="M16" s="1"/>
      <c r="N16" s="1"/>
    </row>
    <row r="17" spans="1:14" x14ac:dyDescent="0.25">
      <c r="A17" s="7"/>
      <c r="B17" s="15"/>
      <c r="C17" s="10"/>
      <c r="D17" s="15"/>
      <c r="E17" s="10"/>
      <c r="F17" s="10"/>
      <c r="G17" s="10"/>
      <c r="H17" s="10"/>
      <c r="I17" s="16"/>
      <c r="J17" s="1"/>
      <c r="K17" s="1"/>
      <c r="L17" s="1"/>
      <c r="M17" s="1"/>
      <c r="N17" s="1"/>
    </row>
    <row r="18" spans="1:14" x14ac:dyDescent="0.25">
      <c r="A18" s="7"/>
      <c r="B18" s="12"/>
      <c r="C18" s="13"/>
      <c r="D18" s="12"/>
      <c r="E18" s="13"/>
      <c r="F18" s="13"/>
      <c r="G18" s="12"/>
      <c r="H18" s="13"/>
      <c r="I18" s="14"/>
      <c r="J18" s="1"/>
      <c r="K18" s="1"/>
      <c r="L18" s="1"/>
      <c r="M18" s="1"/>
      <c r="N18" s="1"/>
    </row>
    <row r="19" spans="1:14" x14ac:dyDescent="0.25">
      <c r="A19" s="7"/>
      <c r="B19" s="15"/>
      <c r="C19" s="10"/>
      <c r="D19" s="15"/>
      <c r="E19" s="10"/>
      <c r="F19" s="10"/>
      <c r="G19" s="15"/>
      <c r="H19" s="10"/>
      <c r="I19" s="16"/>
      <c r="J19" s="1"/>
      <c r="K19" s="1"/>
      <c r="L19" s="1"/>
      <c r="M19" s="1"/>
      <c r="N19" s="1"/>
    </row>
    <row r="20" spans="1:14" x14ac:dyDescent="0.25">
      <c r="A20" s="7"/>
      <c r="B20" s="12"/>
      <c r="C20" s="13"/>
      <c r="D20" s="12"/>
      <c r="E20" s="13"/>
      <c r="F20" s="13"/>
      <c r="G20" s="12"/>
      <c r="H20" s="13"/>
      <c r="I20" s="14"/>
      <c r="J20" s="1"/>
      <c r="K20" s="1"/>
      <c r="L20" s="1"/>
      <c r="M20" s="1"/>
      <c r="N20" s="1"/>
    </row>
    <row r="21" spans="1:14" x14ac:dyDescent="0.25">
      <c r="A21" s="7"/>
      <c r="B21" s="15"/>
      <c r="C21" s="10"/>
      <c r="D21" s="10"/>
      <c r="E21" s="19"/>
      <c r="F21" s="10"/>
      <c r="G21" s="15"/>
      <c r="H21" s="10"/>
      <c r="I21" s="16"/>
      <c r="J21" s="1"/>
      <c r="K21" s="1"/>
      <c r="L21" s="1"/>
      <c r="M21" s="1"/>
      <c r="N21" s="1"/>
    </row>
    <row r="22" spans="1:14" x14ac:dyDescent="0.25">
      <c r="A22" s="40"/>
      <c r="B22" s="12"/>
      <c r="C22" s="13"/>
      <c r="D22" s="13"/>
      <c r="E22" s="17"/>
      <c r="F22" s="13"/>
      <c r="G22" s="17"/>
      <c r="H22" s="13"/>
      <c r="I22" s="14"/>
      <c r="J22" s="1"/>
      <c r="K22" s="1"/>
      <c r="L22" s="1"/>
      <c r="M22" s="1"/>
      <c r="N22" s="1"/>
    </row>
    <row r="23" spans="1:14" x14ac:dyDescent="0.25">
      <c r="A23" s="18"/>
      <c r="B23" s="15"/>
      <c r="C23" s="10"/>
      <c r="D23" s="10"/>
      <c r="E23" s="15"/>
      <c r="F23" s="10"/>
      <c r="G23" s="15"/>
      <c r="H23" s="10"/>
      <c r="I23" s="16"/>
      <c r="J23" s="1"/>
      <c r="K23" s="1"/>
      <c r="L23" s="1"/>
      <c r="M23" s="1"/>
      <c r="N23" s="1"/>
    </row>
    <row r="24" spans="1:14" ht="15.75" thickBot="1" x14ac:dyDescent="0.3">
      <c r="A24" s="7"/>
      <c r="B24" s="20"/>
      <c r="C24" s="21"/>
      <c r="D24" s="21"/>
      <c r="E24" s="22"/>
      <c r="F24" s="21"/>
      <c r="G24" s="22"/>
      <c r="H24" s="21"/>
      <c r="I24" s="23"/>
      <c r="J24" s="1"/>
      <c r="K24" s="1"/>
      <c r="L24" s="1"/>
      <c r="M24" s="1"/>
      <c r="N24" s="1"/>
    </row>
    <row r="25" spans="1:14" ht="21" thickBot="1" x14ac:dyDescent="0.35">
      <c r="A25" s="1"/>
      <c r="B25" s="1"/>
      <c r="C25" s="1"/>
      <c r="D25" s="1"/>
      <c r="E25" s="1"/>
      <c r="F25" s="1"/>
      <c r="G25" s="26" t="s">
        <v>31</v>
      </c>
      <c r="H25" s="27">
        <f>SUM(H5:H24)</f>
        <v>0</v>
      </c>
      <c r="I25" s="28" t="s">
        <v>33</v>
      </c>
      <c r="J25" s="1"/>
      <c r="K25" s="1"/>
      <c r="L25" s="1"/>
      <c r="M25" s="1"/>
      <c r="N25" s="1"/>
    </row>
    <row r="26" spans="1:14" x14ac:dyDescent="0.25">
      <c r="A26" s="1"/>
      <c r="B26" s="1"/>
      <c r="C26" s="102"/>
      <c r="D26" s="102"/>
      <c r="E26" s="1"/>
      <c r="F26" s="1"/>
      <c r="G26" s="98" t="s">
        <v>34</v>
      </c>
      <c r="H26" s="99"/>
      <c r="I26" s="100"/>
      <c r="J26" s="1"/>
      <c r="K26" s="1"/>
      <c r="L26" s="1"/>
      <c r="M26" s="1"/>
      <c r="N26" s="1"/>
    </row>
    <row r="27" spans="1:14" x14ac:dyDescent="0.25">
      <c r="A27" s="1"/>
      <c r="B27" s="1"/>
      <c r="C27" s="102"/>
      <c r="D27" s="102"/>
      <c r="E27" s="1"/>
      <c r="F27" s="1"/>
      <c r="G27" s="30">
        <v>24</v>
      </c>
      <c r="H27" s="94" t="s">
        <v>28</v>
      </c>
      <c r="I27" s="95"/>
      <c r="J27" s="1"/>
      <c r="K27" s="1"/>
      <c r="L27" s="1"/>
      <c r="M27" s="1"/>
      <c r="N27" s="1"/>
    </row>
    <row r="28" spans="1:14" x14ac:dyDescent="0.25">
      <c r="A28" s="1"/>
      <c r="B28" s="1"/>
      <c r="C28" s="1"/>
      <c r="D28" s="1"/>
      <c r="E28" s="1"/>
      <c r="F28" s="1"/>
      <c r="G28" s="31">
        <v>7</v>
      </c>
      <c r="H28" s="94" t="s">
        <v>27</v>
      </c>
      <c r="I28" s="95"/>
      <c r="J28" s="1"/>
      <c r="K28" s="1"/>
      <c r="L28" s="1"/>
      <c r="M28" s="1"/>
      <c r="N28" s="1"/>
    </row>
    <row r="29" spans="1:14" x14ac:dyDescent="0.25">
      <c r="A29" s="1"/>
      <c r="B29" s="1"/>
      <c r="C29" s="1"/>
      <c r="D29" s="1"/>
      <c r="E29" s="1"/>
      <c r="F29" s="1"/>
      <c r="G29" s="31">
        <v>1000</v>
      </c>
      <c r="H29" s="94" t="s">
        <v>26</v>
      </c>
      <c r="I29" s="95"/>
      <c r="J29" s="1"/>
      <c r="K29" s="1"/>
      <c r="L29" s="1"/>
      <c r="M29" s="1"/>
      <c r="N29" s="1"/>
    </row>
    <row r="30" spans="1:14" ht="15.75" thickBot="1" x14ac:dyDescent="0.3">
      <c r="A30" s="1"/>
      <c r="B30" s="1"/>
      <c r="C30" s="1"/>
      <c r="D30" s="1"/>
      <c r="E30" s="1"/>
      <c r="F30" s="1"/>
      <c r="G30" s="32">
        <v>4.3452400000000004</v>
      </c>
      <c r="H30" s="96" t="s">
        <v>30</v>
      </c>
      <c r="I30" s="97"/>
      <c r="J30" s="1"/>
      <c r="K30" s="1"/>
      <c r="L30" s="1"/>
      <c r="M30" s="1"/>
      <c r="N30" s="1"/>
    </row>
    <row r="31" spans="1:14" x14ac:dyDescent="0.25">
      <c r="A31" s="1"/>
      <c r="B31" s="1"/>
      <c r="C31" s="1"/>
      <c r="D31" s="1"/>
      <c r="E31" s="1"/>
      <c r="F31" s="1"/>
      <c r="G31" s="98" t="s">
        <v>9</v>
      </c>
      <c r="H31" s="99"/>
      <c r="I31" s="100"/>
      <c r="J31" s="1"/>
      <c r="K31" s="1"/>
      <c r="L31" s="1"/>
      <c r="M31" s="1"/>
      <c r="N31" s="1"/>
    </row>
    <row r="32" spans="1:14" x14ac:dyDescent="0.25">
      <c r="G32" s="33" t="s">
        <v>35</v>
      </c>
      <c r="H32" s="29"/>
      <c r="I32" s="34"/>
    </row>
    <row r="33" spans="7:9" x14ac:dyDescent="0.25">
      <c r="G33" s="35" t="s">
        <v>36</v>
      </c>
      <c r="H33" s="25"/>
      <c r="I33" s="36"/>
    </row>
    <row r="34" spans="7:9" ht="15.75" thickBot="1" x14ac:dyDescent="0.3">
      <c r="G34" s="37" t="s">
        <v>37</v>
      </c>
      <c r="H34" s="38"/>
      <c r="I34" s="39"/>
    </row>
  </sheetData>
  <sortState ref="A5:A24">
    <sortCondition ref="A5:A24"/>
  </sortState>
  <mergeCells count="9">
    <mergeCell ref="A1:F2"/>
    <mergeCell ref="G26:I26"/>
    <mergeCell ref="H28:I28"/>
    <mergeCell ref="H29:I29"/>
    <mergeCell ref="H30:I30"/>
    <mergeCell ref="G31:I31"/>
    <mergeCell ref="H27:I27"/>
    <mergeCell ref="C26:D26"/>
    <mergeCell ref="C27:D2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Example</vt:lpstr>
      <vt:lpstr>Energy Audit</vt:lpstr>
    </vt:vector>
  </TitlesOfParts>
  <Company>Humboldt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acb910</dc:creator>
  <cp:lastModifiedBy>jet11</cp:lastModifiedBy>
  <dcterms:created xsi:type="dcterms:W3CDTF">2018-10-05T01:03:02Z</dcterms:created>
  <dcterms:modified xsi:type="dcterms:W3CDTF">2021-04-20T20:19:57Z</dcterms:modified>
</cp:coreProperties>
</file>